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Questa_cartella_di_lavoro"/>
  <mc:AlternateContent xmlns:mc="http://schemas.openxmlformats.org/markup-compatibility/2006">
    <mc:Choice Requires="x15">
      <x15ac:absPath xmlns:x15ac="http://schemas.microsoft.com/office/spreadsheetml/2010/11/ac" url="\\regione.liguria.it\Giunta\dipartim\276100\276150\Agriturismo\MISURA SRD03_DGR 22-2026_DECRETO 1294-2026\Mis 6.4_DGR_422_2022 - Bando-Apertura2022_Modulistica_Bando\zunino-maricanola\"/>
    </mc:Choice>
  </mc:AlternateContent>
  <xr:revisionPtr revIDLastSave="0" documentId="13_ncr:1_{529133B8-B631-4D3B-BF6C-48F53158776D}" xr6:coauthVersionLast="47" xr6:coauthVersionMax="47" xr10:uidLastSave="{00000000-0000-0000-0000-000000000000}"/>
  <bookViews>
    <workbookView xWindow="-120" yWindow="-120" windowWidth="29040" windowHeight="15840" tabRatio="825" activeTab="8" xr2:uid="{00000000-000D-0000-FFFF-FFFF00000000}"/>
  </bookViews>
  <sheets>
    <sheet name="Gen" sheetId="1" r:id="rId1"/>
    <sheet name="RelazDescr" sheetId="18" r:id="rId2"/>
    <sheet name="AccessoAGT" sheetId="33" r:id="rId3"/>
    <sheet name="Invest" sheetId="28" r:id="rId4"/>
    <sheet name="Crono" sheetId="30" r:id="rId5"/>
    <sheet name="Soste" sheetId="26" r:id="rId6"/>
    <sheet name="DescrCritSel " sheetId="42" r:id="rId7"/>
    <sheet name="Sel" sheetId="40" r:id="rId8"/>
    <sheet name="Alleg" sheetId="14" r:id="rId9"/>
  </sheets>
  <externalReferences>
    <externalReference r:id="rId10"/>
  </externalReferences>
  <definedNames>
    <definedName name="_xlnm._FilterDatabase" localSheetId="2" hidden="1">AccessoAGT!#REF!</definedName>
    <definedName name="_xlnm.Print_Area" localSheetId="2">AccessoAGT!$A$1:$I$43</definedName>
    <definedName name="_xlnm.Print_Area" localSheetId="8">Alleg!$A$1:$BI$113</definedName>
    <definedName name="_xlnm.Print_Area" localSheetId="4">Crono!$A$1:$CA$67</definedName>
    <definedName name="_xlnm.Print_Area" localSheetId="6">'DescrCritSel '!$A$1:$BW$50</definedName>
    <definedName name="_xlnm.Print_Area" localSheetId="0">Gen!$A$1:$AX$83</definedName>
    <definedName name="_xlnm.Print_Area" localSheetId="3">Invest!$A$1:$BY$121</definedName>
    <definedName name="_xlnm.Print_Area" localSheetId="1">RelazDescr!$A$1:$D$56</definedName>
    <definedName name="_xlnm.Print_Area" localSheetId="7">Sel!$A$1:$BX$58</definedName>
    <definedName name="_xlnm.Print_Area" localSheetId="5">Soste!$A$1:$BD$73</definedName>
    <definedName name="CAVOLO">#REF!</definedName>
    <definedName name="pippo" localSheetId="6">#REF!</definedName>
    <definedName name="pippo" localSheetId="7">#REF!</definedName>
    <definedName name="pippo">#REF!</definedName>
    <definedName name="pluto">#REF!</definedName>
    <definedName name="provincia">'[1]10'!$M$1014:$P$1014</definedName>
    <definedName name="_xlnm.Print_Titles" localSheetId="4">Crono!$7:$10</definedName>
    <definedName name="_xlnm.Print_Titles" localSheetId="3">Invest!$7:$11</definedName>
    <definedName name="tot_invest" localSheetId="6">#REF!</definedName>
    <definedName name="tot_invest" localSheetId="7">#REF!</definedName>
    <definedName name="tot_inve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8" i="42" l="1"/>
  <c r="BM28" i="42"/>
  <c r="U24" i="40"/>
  <c r="D11" i="30"/>
  <c r="E8" i="33"/>
  <c r="BM19" i="42"/>
  <c r="U26" i="40"/>
  <c r="U28" i="40"/>
  <c r="BM21" i="40"/>
  <c r="U33" i="40"/>
  <c r="BM30" i="40"/>
  <c r="BM50" i="40"/>
  <c r="BM47" i="40"/>
  <c r="BM44" i="40"/>
  <c r="BL50" i="40"/>
  <c r="BL47" i="40"/>
  <c r="BL44" i="40"/>
  <c r="BL41" i="40"/>
  <c r="BM41" i="40"/>
  <c r="BM38" i="40"/>
  <c r="BL38" i="40"/>
  <c r="BM35" i="40"/>
  <c r="BL35" i="40"/>
  <c r="CA13" i="42"/>
  <c r="BW12" i="42"/>
  <c r="BW10" i="42"/>
  <c r="E14" i="33"/>
  <c r="E10" i="33"/>
  <c r="I36" i="33"/>
  <c r="B42" i="33"/>
  <c r="E22" i="33"/>
  <c r="E16" i="33"/>
  <c r="E5" i="33"/>
  <c r="E12" i="33"/>
  <c r="L14" i="33"/>
  <c r="L10" i="33"/>
  <c r="BM14" i="40"/>
  <c r="BM12" i="42"/>
  <c r="AH32" i="1"/>
  <c r="BW18" i="42"/>
  <c r="BM15" i="42"/>
  <c r="BM10" i="42"/>
  <c r="BM12" i="40"/>
  <c r="L29" i="33"/>
  <c r="L22" i="33"/>
  <c r="BO53" i="30"/>
  <c r="BO32" i="30"/>
  <c r="BO59" i="30"/>
  <c r="BO56" i="30"/>
  <c r="BO50" i="30"/>
  <c r="BO47" i="30"/>
  <c r="BO44" i="30"/>
  <c r="BO41" i="30"/>
  <c r="BO38" i="30"/>
  <c r="BO35" i="30"/>
  <c r="BO29" i="30"/>
  <c r="BO26" i="30"/>
  <c r="BO23" i="30"/>
  <c r="BX50" i="40"/>
  <c r="BX38" i="40"/>
  <c r="BX35" i="40"/>
  <c r="BX30" i="40"/>
  <c r="BX21" i="40"/>
  <c r="BM17" i="40"/>
  <c r="L36" i="33"/>
  <c r="BX41" i="40"/>
  <c r="BX12" i="40"/>
  <c r="BX53" i="40"/>
  <c r="BM56" i="40"/>
  <c r="L5" i="33"/>
  <c r="BH59" i="30"/>
  <c r="BH56" i="30"/>
  <c r="BH53" i="30"/>
  <c r="BH50" i="30"/>
  <c r="BH44" i="30"/>
  <c r="BH47" i="30"/>
  <c r="BH38" i="30"/>
  <c r="BH35" i="30"/>
  <c r="BH32" i="30"/>
  <c r="BH29" i="30"/>
  <c r="BH23" i="30"/>
  <c r="BH20" i="30"/>
  <c r="BO20" i="30"/>
  <c r="BH17" i="30"/>
  <c r="BO17" i="30"/>
  <c r="BH14" i="30"/>
  <c r="BO14" i="30"/>
  <c r="BH11" i="30"/>
  <c r="BO11" i="30"/>
  <c r="AZ62" i="30"/>
  <c r="Z62" i="30"/>
  <c r="AM62" i="30"/>
  <c r="BH62" i="30"/>
  <c r="BH26" i="30"/>
  <c r="BH41" i="30"/>
  <c r="T19" i="26"/>
  <c r="T58" i="26"/>
  <c r="T55" i="26"/>
  <c r="T52" i="26"/>
  <c r="T49" i="26"/>
  <c r="T46" i="26"/>
  <c r="T43" i="26"/>
  <c r="T64" i="26"/>
  <c r="T61" i="26"/>
  <c r="T40" i="26"/>
  <c r="T37" i="26"/>
  <c r="T34" i="26"/>
  <c r="T31" i="26"/>
  <c r="T28" i="26"/>
  <c r="T25" i="26"/>
  <c r="T22" i="26"/>
  <c r="T16" i="26"/>
  <c r="D53" i="30"/>
  <c r="Y64" i="26"/>
  <c r="AM64" i="26"/>
  <c r="Y61" i="26"/>
  <c r="AM61" i="26"/>
  <c r="Y58" i="26"/>
  <c r="AM58" i="26"/>
  <c r="Y55" i="26"/>
  <c r="Y52" i="26"/>
  <c r="AM52" i="26"/>
  <c r="Y49" i="26"/>
  <c r="AM49" i="26"/>
  <c r="Y46" i="26"/>
  <c r="D64" i="26"/>
  <c r="D61" i="26"/>
  <c r="D58" i="26"/>
  <c r="D55" i="26"/>
  <c r="D52" i="26"/>
  <c r="D49" i="26"/>
  <c r="D46" i="26"/>
  <c r="D43" i="26"/>
  <c r="D40" i="26"/>
  <c r="D37" i="26"/>
  <c r="D34" i="26"/>
  <c r="D31" i="26"/>
  <c r="D28" i="26"/>
  <c r="D25" i="26"/>
  <c r="D22" i="26"/>
  <c r="D19" i="26"/>
  <c r="D16" i="26"/>
  <c r="D59" i="30"/>
  <c r="D56" i="30"/>
  <c r="D50" i="30"/>
  <c r="D47" i="30"/>
  <c r="D44" i="30"/>
  <c r="D41" i="30"/>
  <c r="D38" i="30"/>
  <c r="D35" i="30"/>
  <c r="D32" i="30"/>
  <c r="D29" i="30"/>
  <c r="D26" i="30"/>
  <c r="D23" i="30"/>
  <c r="D20" i="30"/>
  <c r="D17" i="30"/>
  <c r="D14" i="30"/>
  <c r="BP114" i="28"/>
  <c r="C4" i="18"/>
  <c r="Y43" i="26"/>
  <c r="AM43" i="26"/>
  <c r="Y40" i="26"/>
  <c r="Y37" i="26"/>
  <c r="Y34" i="26"/>
  <c r="AM34" i="26"/>
  <c r="Y31" i="26"/>
  <c r="AM31" i="26"/>
  <c r="Y28" i="26"/>
  <c r="AM28" i="26"/>
  <c r="Y25" i="26"/>
  <c r="Y22" i="26"/>
  <c r="AM22" i="26"/>
  <c r="Y19" i="26"/>
  <c r="AM19" i="26"/>
  <c r="Y16" i="26"/>
  <c r="BO62" i="30"/>
  <c r="AM25" i="26"/>
  <c r="Y67" i="26"/>
  <c r="AM37" i="26"/>
  <c r="AM46" i="26"/>
  <c r="AM40" i="26"/>
  <c r="AM16" i="26"/>
  <c r="AM55" i="26"/>
  <c r="AW67" i="26"/>
  <c r="Y7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Maricanola Marialaura</author>
  </authors>
  <commentList>
    <comment ref="BW19" authorId="0" shapeId="0" xr:uid="{E408061E-F29E-419C-A46F-936F7514E4BB}">
      <text>
        <r>
          <rPr>
            <b/>
            <sz val="18"/>
            <color indexed="81"/>
            <rFont val="Tahoma"/>
            <family val="2"/>
          </rPr>
          <t xml:space="preserve">
inserire il Comune dove è localizzato l'investimento oggetto della domanda di sostegno</t>
        </r>
        <r>
          <rPr>
            <sz val="12"/>
            <color indexed="81"/>
            <rFont val="Tahoma"/>
            <family val="2"/>
          </rPr>
          <t xml:space="preserve">
</t>
        </r>
      </text>
    </comment>
    <comment ref="U31" authorId="0" shapeId="0" xr:uid="{214A6DFF-DC2E-4235-9CE1-276CCB9FF209}">
      <text>
        <r>
          <rPr>
            <sz val="20"/>
            <color indexed="81"/>
            <rFont val="Tahoma"/>
            <family val="2"/>
          </rPr>
          <t>inserire il valore in euro della produzione standard</t>
        </r>
        <r>
          <rPr>
            <sz val="9"/>
            <color indexed="81"/>
            <rFont val="Tahoma"/>
            <family val="2"/>
          </rPr>
          <t xml:space="preserve">
</t>
        </r>
      </text>
    </comment>
    <comment ref="BM33" authorId="0" shapeId="0" xr:uid="{3F849A00-D535-42FF-B94A-F94B421DE833}">
      <text>
        <r>
          <rPr>
            <sz val="16"/>
            <color indexed="81"/>
            <rFont val="Tahoma"/>
            <family val="2"/>
          </rPr>
          <t>Inserire X se vero</t>
        </r>
      </text>
    </comment>
    <comment ref="BW33" authorId="0" shapeId="0" xr:uid="{5CB03379-D815-427C-B5F4-384BE175FB96}">
      <text>
        <r>
          <rPr>
            <sz val="20"/>
            <color indexed="81"/>
            <rFont val="Tahoma"/>
            <family val="2"/>
          </rPr>
          <t xml:space="preserve">
Giustificare in questo campo  la presenza del requisito ed allegare la documentazione pertinente
</t>
        </r>
      </text>
    </comment>
    <comment ref="BM36" authorId="0" shapeId="0" xr:uid="{E0CADC5B-DCDA-4A7B-8D99-0BD1DF874038}">
      <text>
        <r>
          <rPr>
            <sz val="16"/>
            <color indexed="81"/>
            <rFont val="Tahoma"/>
            <family val="2"/>
          </rPr>
          <t>Inserire X se vero</t>
        </r>
      </text>
    </comment>
    <comment ref="BW36" authorId="0" shapeId="0" xr:uid="{F1024009-188C-46F6-AD33-9D439D43013B}">
      <text>
        <r>
          <rPr>
            <sz val="20"/>
            <color indexed="81"/>
            <rFont val="Tahoma"/>
            <family val="2"/>
          </rPr>
          <t xml:space="preserve">
Giustificare in questo campo  la presenza del requisito ed allegare la documentazione pertinente
</t>
        </r>
      </text>
    </comment>
    <comment ref="BM39" authorId="0" shapeId="0" xr:uid="{9FFD527E-CE36-4F20-882F-F679FE6DACD7}">
      <text>
        <r>
          <rPr>
            <sz val="16"/>
            <color indexed="81"/>
            <rFont val="Tahoma"/>
            <family val="2"/>
          </rPr>
          <t>Inserire X se vero</t>
        </r>
      </text>
    </comment>
    <comment ref="BW39" authorId="0" shapeId="0" xr:uid="{BFA79CD1-08B6-4278-9529-703EDD262A66}">
      <text>
        <r>
          <rPr>
            <sz val="20"/>
            <color indexed="81"/>
            <rFont val="Tahoma"/>
            <family val="2"/>
          </rPr>
          <t xml:space="preserve">
Giustificare in questo campo  la presenza del requisito ed allegare la documentazione pertinente
</t>
        </r>
      </text>
    </comment>
    <comment ref="BM42" authorId="0" shapeId="0" xr:uid="{D3422F7A-5EF9-41BB-8AEF-C1BAFA8C48D1}">
      <text>
        <r>
          <rPr>
            <sz val="16"/>
            <color indexed="81"/>
            <rFont val="Tahoma"/>
            <family val="2"/>
          </rPr>
          <t>Inserire X se vero</t>
        </r>
      </text>
    </comment>
    <comment ref="BW42" authorId="0" shapeId="0" xr:uid="{7DE5423A-E481-4F7E-B61E-E64ACEE6683C}">
      <text>
        <r>
          <rPr>
            <sz val="20"/>
            <color indexed="81"/>
            <rFont val="Tahoma"/>
            <family val="2"/>
          </rPr>
          <t xml:space="preserve">
Giustificare in questo campo  la presenza del requisito ed allegare la documentazione pertinente
</t>
        </r>
      </text>
    </comment>
    <comment ref="BM45" authorId="0" shapeId="0" xr:uid="{DCE16B0D-C564-431A-B7B4-72395CBE0B13}">
      <text>
        <r>
          <rPr>
            <sz val="16"/>
            <color indexed="81"/>
            <rFont val="Tahoma"/>
            <family val="2"/>
          </rPr>
          <t>Inserire X se vero</t>
        </r>
      </text>
    </comment>
    <comment ref="BW45" authorId="0" shapeId="0" xr:uid="{D7E1FA2D-96C4-45C1-AF9C-D6A551B232E3}">
      <text>
        <r>
          <rPr>
            <sz val="20"/>
            <color indexed="81"/>
            <rFont val="Tahoma"/>
            <family val="2"/>
          </rPr>
          <t xml:space="preserve">
Giustificare in questo campo  la presenza del requisito ed allegare la documentazione pertinente
</t>
        </r>
      </text>
    </comment>
    <comment ref="BM48" authorId="0" shapeId="0" xr:uid="{2C437AA2-BD15-4228-A0EA-450633D865C3}">
      <text>
        <r>
          <rPr>
            <sz val="16"/>
            <color indexed="81"/>
            <rFont val="Tahoma"/>
            <family val="2"/>
          </rPr>
          <t>Inserire X se vero</t>
        </r>
      </text>
    </comment>
    <comment ref="BW48" authorId="0" shapeId="0" xr:uid="{DA24D82A-7ED1-4B05-A123-156CB453CA67}">
      <text>
        <r>
          <rPr>
            <sz val="20"/>
            <color indexed="81"/>
            <rFont val="Tahoma"/>
            <family val="2"/>
          </rPr>
          <t>inserire codice identificativo desunto dalla lettera di iscrizione al registro aziende agricole sociali della Liguria   e allegare convenzione con soggetto qualificato a svolgere attività di agricoltura sociale per persone svantaggiate e/o autorizzazione da parte dei soggetti competenti per le attività che non riguardano persone svantaggiate</t>
        </r>
        <r>
          <rPr>
            <sz val="9"/>
            <color indexed="81"/>
            <rFont val="Tahoma"/>
            <family val="2"/>
          </rPr>
          <t xml:space="preserve">
</t>
        </r>
      </text>
    </comment>
  </commentList>
</comments>
</file>

<file path=xl/sharedStrings.xml><?xml version="1.0" encoding="utf-8"?>
<sst xmlns="http://schemas.openxmlformats.org/spreadsheetml/2006/main" count="569" uniqueCount="319">
  <si>
    <t>REGIONE LIGURIA</t>
  </si>
  <si>
    <t>Informazioni anagrafiche</t>
  </si>
  <si>
    <t>1.2  Natura Giuridica:</t>
  </si>
  <si>
    <t>Ditta individuale</t>
  </si>
  <si>
    <t>Altro</t>
  </si>
  <si>
    <t>(specificare)</t>
  </si>
  <si>
    <t>Fax:</t>
  </si>
  <si>
    <t>Cellulare:</t>
  </si>
  <si>
    <t>Email:</t>
  </si>
  <si>
    <t>Introduzione</t>
  </si>
  <si>
    <t>LUOGO E DATA DI SOTTOSCRIZIONE</t>
  </si>
  <si>
    <t>il:</t>
  </si>
  <si>
    <t>Fatto a:</t>
  </si>
  <si>
    <t>IN FEDE</t>
  </si>
  <si>
    <t>Firma del richiedente o del rappresentante legale</t>
  </si>
  <si>
    <t>A</t>
  </si>
  <si>
    <t>S</t>
  </si>
  <si>
    <t>A1</t>
  </si>
  <si>
    <t>A2</t>
  </si>
  <si>
    <t>A3</t>
  </si>
  <si>
    <t>PEC:</t>
  </si>
  <si>
    <t>1.1b  Nome azienda:</t>
  </si>
  <si>
    <t>Rappresentante legale dell'azienda sotto indicata</t>
  </si>
  <si>
    <t>Descrizione</t>
  </si>
  <si>
    <t>A4</t>
  </si>
  <si>
    <t>A5</t>
  </si>
  <si>
    <t>Costo totale investimenti</t>
  </si>
  <si>
    <t>Quantificazione del sostegno</t>
  </si>
  <si>
    <t>1.   DATI IDENTIFICATIVI DEL RICHIEDENTE</t>
  </si>
  <si>
    <t xml:space="preserve"> (devono essere i medesimi della domanda di sostegno e del fascicolo aziendale collegati)</t>
  </si>
  <si>
    <t>1.1a  Cognome Nome</t>
  </si>
  <si>
    <t>Il/La sottoscritto/a</t>
  </si>
  <si>
    <t>nella qualità di</t>
  </si>
  <si>
    <t>riporta i seguenti contatti, se non già indicati nella domanda di sostegno, al fine di facilitare le verifiche istruttorie ed i sopralluoghi</t>
  </si>
  <si>
    <t>1.3  C.U.A.A.</t>
  </si>
  <si>
    <t xml:space="preserve"> (obbligatoria)</t>
  </si>
  <si>
    <t>dichiara di non possedere un sito web</t>
  </si>
  <si>
    <t>oppure</t>
  </si>
  <si>
    <t>Descizione singola azione e articolazione investimenti</t>
  </si>
  <si>
    <t>SAL</t>
  </si>
  <si>
    <t>tipo</t>
  </si>
  <si>
    <t>Subtotali e Totali</t>
  </si>
  <si>
    <t>% sostegno</t>
  </si>
  <si>
    <t>€ Sostegno</t>
  </si>
  <si>
    <t>C1</t>
  </si>
  <si>
    <t>C2</t>
  </si>
  <si>
    <t>C3</t>
  </si>
  <si>
    <t>C4</t>
  </si>
  <si>
    <t>C5</t>
  </si>
  <si>
    <t>C6</t>
  </si>
  <si>
    <t>C7</t>
  </si>
  <si>
    <t>n° mesi*</t>
  </si>
  <si>
    <t>A6</t>
  </si>
  <si>
    <t>A7</t>
  </si>
  <si>
    <t>A8</t>
  </si>
  <si>
    <t>A9</t>
  </si>
  <si>
    <t>A10</t>
  </si>
  <si>
    <t>Tra gli interventi occorre inserire anche le spese tecniche, le cui % devono essere in linea con il bando e giustificate nella relazione allegata</t>
  </si>
  <si>
    <t>Cod. rif. Fabbricato, Macchina, etc.</t>
  </si>
  <si>
    <t>TOTALE OPERAZIONE</t>
  </si>
  <si>
    <t>Titolare di azienda agricola omonima</t>
  </si>
  <si>
    <t>campi nei quali è presente una formula automatica che determina il risultato, non modificare</t>
  </si>
  <si>
    <t>A11</t>
  </si>
  <si>
    <t>A12</t>
  </si>
  <si>
    <t>A13</t>
  </si>
  <si>
    <t>A14</t>
  </si>
  <si>
    <t>A15</t>
  </si>
  <si>
    <t>A16</t>
  </si>
  <si>
    <t>A17</t>
  </si>
  <si>
    <t>I dati riportati nel presente modello sono resi disponibili alla Regione Liguria e riproducibili in qualsiasi momento</t>
  </si>
  <si>
    <t>N</t>
  </si>
  <si>
    <t>1</t>
  </si>
  <si>
    <t>2</t>
  </si>
  <si>
    <t>3</t>
  </si>
  <si>
    <t>4</t>
  </si>
  <si>
    <t>5</t>
  </si>
  <si>
    <t>Riferimento a intervento</t>
  </si>
  <si>
    <t xml:space="preserve">alcuni campi formula prendono colore </t>
  </si>
  <si>
    <t xml:space="preserve">o </t>
  </si>
  <si>
    <t>verde</t>
  </si>
  <si>
    <t>firma</t>
  </si>
  <si>
    <t>-  si possano valutare gli obiettivi che l'azienda si pone e le modalità con cui intende raggiungerli, nonché gli impegni derivanti;</t>
  </si>
  <si>
    <t>a seconda che l'esito sia rispettivamente negativo o positivo</t>
  </si>
  <si>
    <t>altro</t>
  </si>
  <si>
    <t>ALLEGATI</t>
  </si>
  <si>
    <t>a)</t>
  </si>
  <si>
    <t>b)</t>
  </si>
  <si>
    <t>Descrizione degli investimenti - Quadro Generale</t>
  </si>
  <si>
    <t>Data</t>
  </si>
  <si>
    <t>Luogo</t>
  </si>
  <si>
    <t>6</t>
  </si>
  <si>
    <t>7</t>
  </si>
  <si>
    <t>8</t>
  </si>
  <si>
    <t>9</t>
  </si>
  <si>
    <t>10</t>
  </si>
  <si>
    <t>es. F1 / CM1 per Fabbricato 1 e Computo Metrico 1</t>
  </si>
  <si>
    <t>che utilizzerà per la pubblicità al sostegno ricevuto</t>
  </si>
  <si>
    <t>Per problemi di visualizzazione del Menù a tendina, scorrendo verso il basso appare la lista Interventi/Sottointerventi con caratteri più leggibili</t>
  </si>
  <si>
    <t>LISTA INTERVENTI / SOTTOINTERVENTI</t>
  </si>
  <si>
    <t>importo spese</t>
  </si>
  <si>
    <t>1.4 Codice ATECO principale</t>
  </si>
  <si>
    <t>Società di persone - Società semplice</t>
  </si>
  <si>
    <t>Società di persone - Società in nome collettivo</t>
  </si>
  <si>
    <t>Società di persone - Società in accomandita semplice</t>
  </si>
  <si>
    <t>Società di capitali - Societa a responsabilità limitata</t>
  </si>
  <si>
    <t>Società di capitali - Societa per azioni</t>
  </si>
  <si>
    <t>Società di capitali - Societa in accomandita per azioni</t>
  </si>
  <si>
    <t>Cooperative</t>
  </si>
  <si>
    <t>Società di capitali - Societa a responsabilità limitata con unico socio</t>
  </si>
  <si>
    <r>
      <rPr>
        <b/>
        <sz val="18"/>
        <rFont val="Arial"/>
        <family val="2"/>
      </rPr>
      <t>DICHIARA</t>
    </r>
    <r>
      <rPr>
        <b/>
        <sz val="14"/>
        <rFont val="Arial"/>
        <family val="2"/>
      </rPr>
      <t xml:space="preserve"> che i dati riportati sono aderenti alla realtà, ovvero:</t>
    </r>
  </si>
  <si>
    <t>X</t>
  </si>
  <si>
    <t>Il quadro aziendale fa riferimento allo stato desumibile dal Fascicolo Aziendale al momento della presentazione della domanda di sostegno</t>
  </si>
  <si>
    <t>I dati dell'impresa fanno riferimento a quanto desumibile dal Registro delle Imprese CCIAA</t>
  </si>
  <si>
    <t>1.5 Data di apertura del bando</t>
  </si>
  <si>
    <t>ARTICOLAZIONE DEGLI INVESTIMENTI</t>
  </si>
  <si>
    <t>Cronoprogramma degli investimenti</t>
  </si>
  <si>
    <t>QUANTIFICAZIONE DEL SOSTEGNO RICHIESTO</t>
  </si>
  <si>
    <t>RELAZIONE DESCRITTIVA DEL PIANO DI INVESTIMENTI</t>
  </si>
  <si>
    <t>o</t>
  </si>
  <si>
    <t>Colonna verifica importi</t>
  </si>
  <si>
    <t xml:space="preserve">Si forniscono le seguenti indicazioni che meglio specificano quanto indicato nel Piano degli investimenti e quanto richiesto dal bando per la </t>
  </si>
  <si>
    <t>Indicare il n° di mesi previsti (a decorrere dalla data di apertura del bando) e la ripartizione delle spese da sostenere per l'eventuale presentazione delle domande di Anticipo (A), Stato Avenzamento Lavori (SAL), Saldo finale (S). Si ricorda che il SAL deve essere un lotto funzionale.</t>
  </si>
  <si>
    <t>… specificare se presenti casi particolari che non trovano riscontro nella sezione generale</t>
  </si>
  <si>
    <t>eventuale documentazione fotografica</t>
  </si>
  <si>
    <t>relazione tecnica illustrativa con analisi dei prezzi nel caso di realizzazione di opere  non compresi in prezziari</t>
  </si>
  <si>
    <t>cartografie, planimetrie e altra documentazione progettuale utile alla descrizione dell'investimento in progetto</t>
  </si>
  <si>
    <t>Rif (fabbricato,  computo, preventivo)</t>
  </si>
  <si>
    <t>RELAZIONE TECNICO ECONOMICA</t>
  </si>
  <si>
    <t>ELENCO DELLA DOCUMENTAZIONE ALLEGATA ALLA DOMANDA E ALLA RELAZIONE TECNICO ECONOMICA</t>
  </si>
  <si>
    <t>Una copia della Relazione deve rimane all’agricoltore allegata alla relativa domanda</t>
  </si>
  <si>
    <t>Sottoscrizione della Relazione tecnico economica in tutti i suoi fogli</t>
  </si>
  <si>
    <t>1A ATTIVITA' AGRITURISTICHE - A2 MACCHINARI ED ATTREZZATURE - 1 acquisto o leasing, con patto di acquisto, di nuovi macchinari e attrezzature</t>
  </si>
  <si>
    <t>2B FATTORIE DIDATTICHE - B1 IMMOBILI - 1 opere edili di recupero dei fabbricati aziendali esistenti riconducibili agli interventi di manutenzione straordinaria o restauro e risanamento conservativo o ristrutturazione edilizia (Legge regionale 16/2008)</t>
  </si>
  <si>
    <t>2B FATTORIE DIDATTICHE - B1 IMMOBILI - 2 realizzazione e/o adeguamenti degli impianti igienico sanitari e/o tecnologico funzionali</t>
  </si>
  <si>
    <t>2B FATTORIE DIDATTICHE - B1 IMMOBILI - 3 creazione dei servizi igienici per gli agricampeggi (compresi i prefabbricati purché realizzati con materiali naturali)</t>
  </si>
  <si>
    <t>2B FATTORIE DIDATTICHE - B1 IMMOBILI - 4 realizzazioni di percorsi didattici</t>
  </si>
  <si>
    <t>2B FATTORIE DIDATTICHE - B2 MACCHINARI ED ATTREZZATURE - 1 acquisto o leasing, con patto di acquisto, di nuovi macchinari e attrezzature</t>
  </si>
  <si>
    <t>1A ATTIVITA' AGRITURISTICHE - A3 INVESTIMENTI IMMATERIALI acquisto di programmi informatici</t>
  </si>
  <si>
    <t>2B FATTORIE DIDATTICHE - B3 INVESTIMENTI IMMATERIALI acquisto di programmi informatici</t>
  </si>
  <si>
    <t>RT1</t>
  </si>
  <si>
    <t>RT2</t>
  </si>
  <si>
    <t>RT3</t>
  </si>
  <si>
    <t>RT4</t>
  </si>
  <si>
    <t>RT5</t>
  </si>
  <si>
    <t>RT6</t>
  </si>
  <si>
    <t>RT7</t>
  </si>
  <si>
    <t>RT8</t>
  </si>
  <si>
    <t>RT9</t>
  </si>
  <si>
    <t>RT10</t>
  </si>
  <si>
    <t>RT11</t>
  </si>
  <si>
    <t>RT12</t>
  </si>
  <si>
    <t>RT13</t>
  </si>
  <si>
    <t>RT14</t>
  </si>
  <si>
    <t>RT15</t>
  </si>
  <si>
    <t>RT16</t>
  </si>
  <si>
    <t>RT17</t>
  </si>
  <si>
    <t>RT18</t>
  </si>
  <si>
    <t>dichiarazioni sostitutive di atti di notorietà attestanti l’immediata cantierabilità per casi particolari (es. CILA, SCIA, SCIA alternativa P.C.)</t>
  </si>
  <si>
    <t>I dati forniti vengono trattati dalla Regione Liguria nel rispetto della normativa vigente, come previsto dal Decreto legislativo n. 101/2018</t>
  </si>
  <si>
    <t>2. DESCRIZIONE DELL'ATTIVITA' EXTRA-AGRICOLA CHE SI VUOLE SVILUPPARE CON IL SOSTEGNO DEL BANDO</t>
  </si>
  <si>
    <t>La presenta relazione tecnica viene sottoscritta dal richiedente/rappresentante legale per presa visione e dichiarazione che la stessa è in tutto e per tutto aderente al vero e conforme alle tabelle seguenti del Piano degli investimenti ed ai dati riportati sul Fascicolo Aziendale</t>
  </si>
  <si>
    <t>Criteri di selezione - Punteggio</t>
  </si>
  <si>
    <t>PUNTEGGIO IN BASE AI CRITERI DI SELEZIONE</t>
  </si>
  <si>
    <r>
      <t xml:space="preserve">Criteri di selezione - </t>
    </r>
    <r>
      <rPr>
        <i/>
        <u/>
        <sz val="28"/>
        <rFont val="Arial"/>
        <family val="2"/>
      </rPr>
      <t>Autovalutazione</t>
    </r>
  </si>
  <si>
    <t>Investimento realizzato in aree C</t>
  </si>
  <si>
    <t>Investimento realizzato in aree D</t>
  </si>
  <si>
    <t>Punteggio complessivo</t>
  </si>
  <si>
    <t>2B AGRICOLTURA SOCIALE - B1 IMMOBILI - 1 opere edili di recupero dei fabbricati aziendali esistenti riconducibili agli interventi di manutenzione straordinaria o restauro e risanamento conservativo o ristrutturazione edilizia (Legge regionale 16/2008)</t>
  </si>
  <si>
    <t>2B AGRICOLTURA SOCIALE - B1 IMMOBILI - 2 realizzazione e/o adeguamenti degli impianti igienico sanitari e/o tecnologico funzionali</t>
  </si>
  <si>
    <t>2B AGRICOLTURA SOCIALE - B1 IMMOBILI - 3 creazione dei servizi igienici per gli agricampeggi (compresi i prefabbricati purché realizzati con materiali naturali)</t>
  </si>
  <si>
    <t>2B AGRICOLTURA SOCIALE - B2 MACCHINARI ED ATTREZZATURE - 1 acquisto o leasing, con patto di acquisto, di nuovi macchinari e attrezzature</t>
  </si>
  <si>
    <t>2B AGRICOLTURA SOCIALE - B3 INVESTIMENTI IMMATERIALI acquisto di programmi informatici</t>
  </si>
  <si>
    <t>2B AGRICOLTURA SOCIALE - B1 IMMOBILI - 4 realizzazione di attività di laboratori attinenti l'agricoltura sociale</t>
  </si>
  <si>
    <t>RT19</t>
  </si>
  <si>
    <t>N. GG AGRITURISTICHE DA BD</t>
  </si>
  <si>
    <t>PIANO STRATEGICO DELLA PAC 2023-2027</t>
  </si>
  <si>
    <t xml:space="preserve">
</t>
  </si>
  <si>
    <t>REGOLAMENTO UE n.2021/2115 e  n.2021/2116</t>
  </si>
  <si>
    <t>"Investimenti nelle aziende agricole
per la diversificazione in attività non agricole" - Agriturismo</t>
  </si>
  <si>
    <t>L’attuazione di sottointerventi previsiti dalll'intervento SRD03  "Investimenti nelle aziende agricole
per la diversificazione in attività non agricole" - Agriturismo presuppone tra l’altro un’analisi dell’azienda in modo tale che:</t>
  </si>
  <si>
    <t>-  sia chiaro che gli stessi sono in linea con le previsioni dell'intervento e più in generale del PSP 2023-2027</t>
  </si>
  <si>
    <t>La relazione deve essere compilata in tutte le sue parti</t>
  </si>
  <si>
    <t>presentazione della domanda di sostegno per l'intervento SRD03</t>
  </si>
  <si>
    <t xml:space="preserve">… specificare le attività di agriturismo così come definite dall'art 2 comma 2 lettere a), b), c) e d) di cui all'allegato 1 della DGR 604/2025, che si intendono sviluppare con il sostegno del bando </t>
  </si>
  <si>
    <t>1.6  Genere</t>
  </si>
  <si>
    <t>donna</t>
  </si>
  <si>
    <t>uomo</t>
  </si>
  <si>
    <t>1.8  Telefono:</t>
  </si>
  <si>
    <t>1.9</t>
  </si>
  <si>
    <t>2.0</t>
  </si>
  <si>
    <t>2A SPESE GENERALI E TECNICHE SU COSTI RELATIVI A BENI IMMOBILI</t>
  </si>
  <si>
    <t>2B SPESE GENERALI E TECNICHE SU COSTI RELATIVI A BENI MOBILI O INVESTIMENTI IMMATERIALI</t>
  </si>
  <si>
    <t>PROMEMORIA: voci tolte perché non presenti nel bando</t>
  </si>
  <si>
    <t>1A ATTIVITA' AGRITURISTICHE - A1 IMMOBILI - 1 opere edili di recupero dei fabbricati aziendali esistenti riconducibili agli interventi di manutenzione straordinaria o restauro e risanamento conservativo o ristrutturazione edilizia (art 3 lettere b,c,d DPR 6/6/2001 n. 380)</t>
  </si>
  <si>
    <t>1A ATTIVITA' AGRITURISTICHE - A1 IMMOBILI - 2 realizzazione e/o adeguamenti degli impianti ad uso esclusivo per i campi di azione così come definiti dall'articolo 2 comma 2 lettere a), b), c)  e d)  dell'allegato 1 della DGR 604/2025</t>
  </si>
  <si>
    <t>1A ATTIVITA' AGRITURISTICHE - A1 IMMOBILI - 3 sistemazioni di aree esterne da destinare a piazzole per la sosta in spazi aperti di cui all'art. 11  della DRG 59/2020</t>
  </si>
  <si>
    <t>1A ATTIVITA' AGRITURISTICHE - A1 IMMOBILI - 4 strutture per l’ospitalità in spazi aperti, di cui all’art.11 della DGR 604/2025, da mettere a disposizione per gli ospiti</t>
  </si>
  <si>
    <t>1A ATTIVITA' AGRITURISTICHE - A1 IMMOBILI - 5 realizzazione di strutture sportive dimensionate all`attività agrituristica esercitata dall`azienda</t>
  </si>
  <si>
    <t>1A ATTIVITA' AGRITURISTICHE - A1 IMMOBILI - 6 realizzazioni di percorsi sportivi/escursionistici/ricreativi all’interno dell’azienda agricola</t>
  </si>
  <si>
    <t>1A ATTIVITA' AGRITURISTICHE - A1 IMMOBILI - 7 creazione dei servizi igienici per gli agricampeggi (compresi i prefabbricati purché realizzati con materiali naturali)</t>
  </si>
  <si>
    <t>… illustrare le tecnologie e/o le fonti che si intendono utilizzare :</t>
  </si>
  <si>
    <t>1A ATTIVITA' AGRITURISTICHE - A1 IMMOBILI - 2 realizzazione e/o adeguamenti degli impianti ad uso esclusivo per i campi di azione così come definiti dall'articolo 2 comma 2 lettere a), b), c)  e d)  dell'allegato 1 della DGR 604/2025:</t>
  </si>
  <si>
    <t>- per la produzione di energia FER (fonti energetiche rinnovabili); 
- volti al risparmio idrico o all’uso sostenibile dell’acqua;
- per il riscaldamento e/o la produzione di acqua calda con utilizzo fonti rinnovabili;
- igienico sanitari;
- tecnologico funzionali.</t>
  </si>
  <si>
    <t>Età del beneficiario</t>
  </si>
  <si>
    <t>C8</t>
  </si>
  <si>
    <t>C9</t>
  </si>
  <si>
    <t>Criteri di selezione</t>
  </si>
  <si>
    <t>Declinazione</t>
  </si>
  <si>
    <t>Beneficiario donna</t>
  </si>
  <si>
    <t>Agricoltore Professionale</t>
  </si>
  <si>
    <t>Dimensione economica dell'azienda</t>
  </si>
  <si>
    <t>Differenziazione dei servizi offerti dall’azienda</t>
  </si>
  <si>
    <t>Collaborazione tra
imprese</t>
  </si>
  <si>
    <t xml:space="preserve">Progetti presentati
da aziende agricole
sociali </t>
  </si>
  <si>
    <t>il punteggio è attribuibile se il richiedente/beneficiario della domanda è donna. In caso di domande presentate da persone giuridiche il requisito è riferito al socio con funzioni di rappresentante legale che sottoscrive la domanda, così come rilevabile dalla visura amerale in cui deve risultare che la richiedente donna è il capo azienda con pieni poteri amministrativi, giuridici e fiscali in ordine a tutte le decisioni inerenti all’azienda = punti 8</t>
  </si>
  <si>
    <t>maggior punteggio per la minore età del richiedente/sottoscrittore della domanda:
- da 18 a 25 anni = punti 20
- da 26 a 40 anni = punti 15
- da 41 a 50 anni = punti 12
- da 51 a 60 anni = punti 10
- 61 anni e oltre = punti 8</t>
  </si>
  <si>
    <t xml:space="preserve"> Investimenti realizzati in aree rurali A, C e D</t>
  </si>
  <si>
    <t>Investimento realizzato in aree A</t>
  </si>
  <si>
    <t xml:space="preserve">imprese con una dimensione economica espressa in termini di Produzione Standard (in euro) al momento della presentazione della domanda di sostegno da:
- 10.000 a 25.000: punti 13
- 25.001 a 50.000: punti 9 </t>
  </si>
  <si>
    <t>€</t>
  </si>
  <si>
    <t>aziende agrituristiche che richiedono finanziamenti per ristrutturazione di locali per il pernottamento, con almeno 2 locali fruibili ai portatori di handicap (camere e relativi servizi igienici annessi) = punti 9</t>
  </si>
  <si>
    <t>agriturismi aderenti ad associazioni di agriturismi in forma di cooperative, consorzi o rete di imprese, che coinvolgano anche aziende agricole, operanti in ambito locale (regionale), formalmente costituite prima della data di presentazione della domanda di sostegno = punti 14</t>
  </si>
  <si>
    <t xml:space="preserve">- investimenti per impianti di Fonti Energie Rinnovabili (FER) es. fotovoltaici, idroelettrico, eolico, ecc. = punti 6  </t>
  </si>
  <si>
    <t>- investimenti per impianti volti al risparmio idrico o all’uso sostenibile dell’acqua (adozione di tecnologie per il recupero e il riutilizzo delle acque  meteoriche o impianto di fitodepurazione per acque nere provenienti dall’agriturismo) = punti 6</t>
  </si>
  <si>
    <t>- investimenti per impianti di riscaldamento/produzione di acqua calda (impianti a legna, cippato, biomassa, pannelli  solari, ecc.) = punti 6</t>
  </si>
  <si>
    <t xml:space="preserve">Investimenti sostenibili dal punto di vista ambientale </t>
  </si>
  <si>
    <t>Produzione standard in euro desunta dal prospetto di calcolo allegato alla domanda di sostegno</t>
  </si>
  <si>
    <t>iscrizione INPS gestione agricola = punti 10  
Il criterio si applica ai coltivatori diretti e agli IAP (Imprenditore Agricolo Professionale)</t>
  </si>
  <si>
    <t>Punteggio massimo attribuibile</t>
  </si>
  <si>
    <t>Punteggio ricondotto al massimo attribuibile</t>
  </si>
  <si>
    <t>no</t>
  </si>
  <si>
    <t>sì</t>
  </si>
  <si>
    <t>1.1.c Data di nascita</t>
  </si>
  <si>
    <t>Età alla data di apertura del bando</t>
  </si>
  <si>
    <t>Punteggio teorico</t>
  </si>
  <si>
    <t>fino a  30 punti
 (punteggi cumulabili)</t>
  </si>
  <si>
    <t>fino a 18 punti</t>
  </si>
  <si>
    <t>fino a 13 punti</t>
  </si>
  <si>
    <t>9 punti</t>
  </si>
  <si>
    <t>14 punti</t>
  </si>
  <si>
    <t>4 punti</t>
  </si>
  <si>
    <t>fino a 12 punti
 (punteggi cumulabili)</t>
  </si>
  <si>
    <t>- aree rurali (ex Comuni classificati area A nel PSR 2014 -2022) = punti 12
- aree rurali intermedie (ex Comuni classificati area C nel PSR 2014-2022) = punti15
- aree rurali con problemi complessivi di sviluppo (ex Comuni classificati area D nel PSR 2014-2022) =
 punti 18</t>
  </si>
  <si>
    <t>iscrizione al registro aziende agricole sociali della Liguria
(RAAS) = punti 4</t>
  </si>
  <si>
    <t>ATTENZIONE, RIPORTARE NELLA DESCRIZIONE DEI SOTTOINTERVENTI DEL FOGLIO DI CALCOLO ANCHE LE SPESE GENERALI E TECNICHE</t>
  </si>
  <si>
    <t>Sottointervento/Voce di Spesa</t>
  </si>
  <si>
    <t>esempio: "Ristrutturazione edilizia di edifico aziendale attualmente ad uso deposito attrezzi (Comune A Foglio X Mappale Y Sub Z), ove verranno rifinite le superfici e sostituiti gli infissi, compresa la realizzazione di tutta l'impiantistica necessaria per destinare i locali a n. 2 unità abitative per l'attività di ospitalità agrituritica"</t>
  </si>
  <si>
    <t xml:space="preserve"> Sottointervento/Voce di Spesa</t>
  </si>
  <si>
    <t>2026 (a partire da 18/03/2026)</t>
  </si>
  <si>
    <t>TOTALE SOSTEGNO RICHIESTO                                   (min € 5.000 max € 150.000)</t>
  </si>
  <si>
    <t xml:space="preserve">Requisiti di accesso per campo di azione attività agrituristiche   così come definite dall'art 2 comma 2 lettere a), b), c) e d) di cui all'allegato 1 della DGR 604/2025, che si intendono sviluppare con il sostegno del bando  </t>
  </si>
  <si>
    <t>N. GG AGRICOLTURA SOCIALE DA RRAS</t>
  </si>
  <si>
    <t>Totale tempo dedicato all'agricoltura multifunzionalità in giorni all'anno</t>
  </si>
  <si>
    <t>SOMMATORIA DEL NUMERO DI GIORNATE LAVORATIVE AGRITURISTICHE  E DI QUELLE IMPIEGATE NELL'ATTIVITÀ DI AGRICOLTURA SOCIALE</t>
  </si>
  <si>
    <t>N. TOTALE GG AGRICOLTURA MULTIFUNZIONALITÀ</t>
  </si>
  <si>
    <t>Prevalenza dell'attività agricola rispetto all'agricoltura multifunzionalità</t>
  </si>
  <si>
    <t>Totale tempo dedicato all'agricoltura in giorni all'anno</t>
  </si>
  <si>
    <t xml:space="preserve">N. TOTALE GG AGRICOLTURA </t>
  </si>
  <si>
    <t>RIPORTARE IL  NUMERO DI GIORNATE LAVORATIVE AGRICOLE RICONOSCIUTE NELL'ISCRIZIONE ALLA BANCA DATI DEGLI OPERATRI AGRITURISTICI O DETERMINATO IN BASE ALL'ORDINAMENTO PRODUTTIVO DESUMIBILE DALLA SCHEDA DI VALIDAZIONE DEL FASCICOLO AZIENDALE ALLEGATA ALLA DOMANDA DI SOSTEGNO E RISULTANTE DALLA COMPILAZIONE DELLA TABELLA DI CALCOLO DELLE ATTIVITÀ AGRICOLE/AGRITURISTICHE ALLEGATA AL MODULO 7</t>
  </si>
  <si>
    <t>computo/i metrico/ci estimativo/i con allegata relazione tecnica giustificativa della eventuale quota parte applicata nel caso di interventi su strutture aventi più funzioni  n°</t>
  </si>
  <si>
    <t>preventivi per l'acquisto di macchine e attrezzature per ciascun sottointervento/voce di spesa acquisiti utlizzando l'applicativo GESTIONE PREVENTIVI SIAN</t>
  </si>
  <si>
    <t>preventivi per l'acquisto di programmi informatici per ciascun sottointervento/voce di spesa acquisiti utlizzando l'applicativo GESTIONE PREVENTIVI SIAN</t>
  </si>
  <si>
    <t>preventivi per la fornitura di servizi per ciascun sottointervento/voce di spesa acquisiti utlizzando l'applicativo GESTIONE PREVENTIVI SIAN</t>
  </si>
  <si>
    <t>relazione tecnica/economica illustrante la motivazione della scelta del preventivo ritenuto valido, qualora tale scelta non cada su quello con prezzo inferiore</t>
  </si>
  <si>
    <t>relazione tecnica illustrativa, predisposta da un tecnico qualificato, che illustri i motivi della scelta di un bene o di un servizio proveniente da un unico fornitore ove non risulti possibile reperire tre differenti offerte comparabili tra di loro (la stessa procedura deve essere adottata per la realizzazone di opere e/o per l'acquisizione di servizi non compresi in prezzari)</t>
  </si>
  <si>
    <t>per il campo di azione attività agrituristiche  così come definite dall'art 2 comma 2 lettere a), b), c) e d) di cui all'allegato 1 della DGR 604/2025 , nei casi previsti dal bando ed esplicitati nel foglio AccessoAGT, modulo 7 corredato del foglio Excel di calcolo dell'attività e di scheda di validazione del fascicolo aziendale</t>
  </si>
  <si>
    <t>dichiarazione sostitutiva di atto di notorietà ai sensi del DPR 445/2000 a firma del richiedente che attesti che gli interventi edilizi per i quali viene richiesto il contributo non sono ancora iniziati</t>
  </si>
  <si>
    <t xml:space="preserve">Si informa che i dati personali ed aziendali acquisiti nei procedimenti relativi alla presente relazione vengono trattati dalla Regione Liguria nel rispetto della normativa vigente, in particolare del D.Lgs. 10 agosto 2018, n.101 - Codice in materia di protezione dei dati personali, recante disposizioni per l'adeguamento dell'ordinamento nazionale al regolamento (UE) n. 2016/679 del Parlamento europeo e del Consiglio, del 27 aprile 2016, relativo alla protezione delle persone fisiche con riguardo al trattamento dei dati personali, nonché alla libera circolazione di tali dati e che abroga la direttiva 95/46/CE. Si informa altresì che i dati aziendali verranno utilizzati ai fini istituzionali dalla Regione Liguria. In attuazione dell’art. 13 del citato Regolamento 2016/679/UE (GDPR) viene fornita, attraverso il Portale Regionale www.agriligurianet.it , l’informativa sul trattamento dei dati personali che fa parte integrante e sostanziale della presente modulistica. </t>
  </si>
  <si>
    <t>piano dettagliato delle attività riconducibili alle "altre attività agrituristiche" previste dalla DGR 604/2025, che preveda anche un disciplnare di qualità delle attività stesse e la descrizione analitica del tempo lavoro necessario</t>
  </si>
  <si>
    <t>3.  DESCRIZIONE, PER GLI INTERVENTI CHE RIGUARDANO GLI IMPIANTI AD USO ESCLUSIVO PER I CAMPI DI AZIONE  COME DEFINITI DALL'ARTICOLO 2 COMMA 2 LETTERE a), b), c)  e d)  DELL'ALLEGATO 1 DELLA DGR 604/2025, DELLE TECNOLOGIE  VOLTE ALLA PRODUZIONE DI ENERGIA FER, AL RISPARMIO IDRICO O ALL'USO SOSTENIBILE DELL'ACQUA, AL RISCALDAMENTO E/O ALLA PRODUZIONE DI ACQUA CALDA CON UTILIZZO DI FONTI RINNOVABILI</t>
  </si>
  <si>
    <t>4.   NOTE</t>
  </si>
  <si>
    <r>
      <t>Azienda già iscritta</t>
    </r>
    <r>
      <rPr>
        <b/>
        <sz val="20"/>
        <color rgb="FFFF0000"/>
        <rFont val="Arial"/>
        <family val="2"/>
      </rPr>
      <t xml:space="preserve"> </t>
    </r>
    <r>
      <rPr>
        <b/>
        <sz val="20"/>
        <rFont val="Arial"/>
        <family val="2"/>
      </rPr>
      <t xml:space="preserve"> al Registro Regionale delle aziende agricole sociali (RRAAS)</t>
    </r>
  </si>
  <si>
    <r>
      <t>CRONOPROGRAMMA (</t>
    </r>
    <r>
      <rPr>
        <b/>
        <i/>
        <sz val="18"/>
        <rFont val="Arial"/>
        <family val="2"/>
      </rPr>
      <t>Si ricorda che la domanda di pagamento a saldo dovrà essere presentata entro 8 mesi dalla data di ammissione al sostegno per le domande che comprendono esclusivamente l’acquisto di macchine e attrezzature, ed entro 18 mesi dalla data di ammissione al sostegno per tutte le altre operazioni )</t>
    </r>
  </si>
  <si>
    <t>RT20</t>
  </si>
  <si>
    <t>RT21</t>
  </si>
  <si>
    <t>RT22</t>
  </si>
  <si>
    <t>relazione tecnica relativa agli interventi sostenibili dal punto di vista ambientale  evidenziante chiaramente tipologia di impianto e dimensionamento degli stessi nel caso sia chiesta l'attribuzione di uno o più punteggi per il criterio di selezione "Investimenti sostenibili dal punto di vista ambientale"</t>
  </si>
  <si>
    <t>prospetto di calcolo della Produzione Standard</t>
  </si>
  <si>
    <t>parere dal Comitato di Valutazione di cui al capitolo 9) del bando di riferimento nel caso in cui non sia possibile adottare i criteri
di valutazione della congruità della spesa indicati nel medesimo capitolo</t>
  </si>
  <si>
    <t>Relazioni tecniche specifiche legate alle diverse tipologie di investimenti ai sensi del bando dell'intervento SRD03</t>
  </si>
  <si>
    <t>l'azienda dispone di un proprio sito web all'indirizzo url:</t>
  </si>
  <si>
    <t>Criteri di selezione - Descrizione</t>
  </si>
  <si>
    <t>Presenza requisito</t>
  </si>
  <si>
    <t>Età del richiedente/sottoscrittore della domanda alla data di apertura del bando</t>
  </si>
  <si>
    <t>1A ATTIVITA' AGRITURISTICHE - A1 IMMOBILI - 3 sistemazioni di aree esterne da destinare a piazzole per la sosta in spazi aperti di cui all'art. 11  della DGR 604/2025</t>
  </si>
  <si>
    <t>copia di autorizzazioni, concessioni, licenze, permessi, nulla osta, denunce, comunicazioni attestanti l’immediata cantierabilità ed eseguibilità delle opere previste</t>
  </si>
  <si>
    <t>RT23</t>
  </si>
  <si>
    <t>preventivi per l'acquisto di strutture rimovibili  di cui all'art 11 della DGR  604/2025</t>
  </si>
  <si>
    <t xml:space="preserve">1.7 Iscrizione INPS gestione agricola </t>
  </si>
  <si>
    <t>sì come coltivatore diretto</t>
  </si>
  <si>
    <t>sì come IAP</t>
  </si>
  <si>
    <t>1) Azienda già iscritta alla banca dati degli operatori agrituristici per le attività comprese dal comma 2 art. 2  DGR 604/2025 (AGT, FD  ecc.)</t>
  </si>
  <si>
    <t>2) Azienda non ancora iscritta alla banca dati degli operatori agrituristici</t>
  </si>
  <si>
    <t>1.1) azienda già iscritta alla banca dati degli operatori agrituristici per cui l’investimento non modificherà l’attività in termini di giornate agrituristiche</t>
  </si>
  <si>
    <t>1.2) azienda già iscritta alla banca dati degli operatori agrituristici per cui l’investimento modificherà l’attività in termini di giornate agrituristiche</t>
  </si>
  <si>
    <t>N. GG AGRITURISTICHE DA MODULO 7</t>
  </si>
  <si>
    <t>"inserire il Comune dove è localizzato l'investimento oggetto della domanda di sostegno"</t>
  </si>
  <si>
    <t>campi in giallo</t>
  </si>
  <si>
    <t>campi in azzurro</t>
  </si>
  <si>
    <t xml:space="preserve">Se azienda già iscritta alla banca dati degli operatori agrituristici inserire "X" nel campo giallo e inserire il numero di  giornate lavorative agrituristiche da banca dati, in caso contrario passare direttamente al punto 2 </t>
  </si>
  <si>
    <t>Proseguire nella compilazione dei punti 1.1 o 1.2 solo se si ha valorizzato il punto 1) inserire  una "X"  tra 1.1 e 1.2 (una sola scelta) e dove richiesto le giornate lavorative da modulo 7</t>
  </si>
  <si>
    <t>Compilare solo se il punto 1 ( e successivi punti 1.1. o 1.2) NON sono stato valorizzati  e solo in quel caso inserire "X" e, a lato, il numero delle giornate lavorative da modulo 7</t>
  </si>
  <si>
    <t>Inserire "X" nel campo giallo ed inserire le giornate lavorative impiegate nell'attività di agricoltura sociale desunte da RRAAS</t>
  </si>
  <si>
    <t>iscrizione al registro aziende agricole sociali della Liguria
(RRAAS) = punti 4</t>
  </si>
  <si>
    <t xml:space="preserve"> Criteri di selezione - Motivazione Autovalutazione</t>
  </si>
  <si>
    <t>Descrizione/Giustificazione Requisito</t>
  </si>
  <si>
    <t>convenzione con soggetto qualificato a svolgere attività di agricoltura sociale per persone svantaggiate e/o autorizzazione da parte dei soggetti competenti per le attività che non riguardano persone svantaggiate</t>
  </si>
  <si>
    <t>"inserire codice identificativo desunto dalla lettera di iscrizione al registro aziende agricole sociali della Liguria e allegare convenzione con soggetto qualificato a svolgere attività di agricoltura sociale per persone svantaggiate e/o autorizzazione da parte dei soggetti competenti per le attività che non riguardano persone svantaggiate "</t>
  </si>
  <si>
    <t>Allegato 1</t>
  </si>
  <si>
    <t>Attuazione dell'intervento SRD03 - D.D. n. 1294/2026</t>
  </si>
  <si>
    <t>arancione</t>
  </si>
  <si>
    <t>Il richiedente DICHIARA che tutti gli interventi previsti sono immediatamente eseguibili, dotati quindi di tutte le necessarie autorizzazioni, concessioni, permessi, ai sensi del D.D. n. 1294/2026</t>
  </si>
  <si>
    <t>"Giustificare in questo campo  la presenza del requisito ed allegare la documentazione pertinente"</t>
  </si>
  <si>
    <t>NOTA BENE: per gli interventi che richiedono un titolo autorizzativo o di altro tipo rilasciato da un ente terzo la documentazione fornita dovrà essere conforme a quella approvata  dall’ente competente sul titolo stesso; i preventivi allegati devono essere conformi al capitolo 9) "Spese Ammissibili" del D.D. n. 1294/2026 [tali preventivi devono essere confrontabili, rilasciati da tre fornitori diversi, competitivi rispetto ai prezzi di mercato, completi di generalità della ditta che fornisce il preventivo (denominazione, partita iva,indirizzo, contatti telefono/email), data di emissione]</t>
  </si>
  <si>
    <t xml:space="preserve"> in caso di società visura camerale da cui risulti che il/la richiedente è il capo azienda con pieni poteri amministrativi, giuridici, fiscali in ordine a tutte le decisioni inerenti l'azienda</t>
  </si>
  <si>
    <t>documentazione attestante elenco soci (per es. estratto libro soci) aggiornato al momento della presentazione della domanda di sostegno nel caso sia richiesta l'attribuzione del punteggio per il criterio di selezione "Collaborazione tra imprese"</t>
  </si>
  <si>
    <t>inserire  X quando si deve scegliere tra più possibilità/scrivere il dato richiesto/selezionare dal menù a tendina</t>
  </si>
  <si>
    <t>campi checkbox, testo, tendina:</t>
  </si>
  <si>
    <t>copia statuto/contratto dell'associazione di agriturismi, registrazione dell'associazione al Registro delle Imprese nel caso sia richiesta l'attribuzione del punteggio per il criterio di selezione "Collaborazione tra imprese"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</si>
</sst>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2" x14ac:knownFonts="1">
    <font>
      <sz val="10"/>
      <name val="Arial"/>
    </font>
    <font>
      <sz val="10"/>
      <name val="Arial"/>
      <family val="2"/>
    </font>
    <font>
      <sz val="10"/>
      <name val="Arial"/>
      <family val="2"/>
    </font>
    <font>
      <b/>
      <sz val="28"/>
      <name val="Arial"/>
      <family val="2"/>
    </font>
    <font>
      <sz val="14"/>
      <name val="Arial"/>
      <family val="2"/>
    </font>
    <font>
      <b/>
      <sz val="8"/>
      <name val="Arial"/>
      <family val="2"/>
    </font>
    <font>
      <sz val="20"/>
      <name val="Arial"/>
      <family val="2"/>
    </font>
    <font>
      <sz val="12"/>
      <name val="Arial"/>
      <family val="2"/>
    </font>
    <font>
      <b/>
      <sz val="24"/>
      <name val="Arial"/>
      <family val="2"/>
    </font>
    <font>
      <b/>
      <sz val="18"/>
      <name val="Arial"/>
      <family val="2"/>
    </font>
    <font>
      <sz val="14"/>
      <color indexed="9"/>
      <name val="Arial"/>
      <family val="2"/>
    </font>
    <font>
      <b/>
      <sz val="14"/>
      <color indexed="9"/>
      <name val="Arial"/>
      <family val="2"/>
    </font>
    <font>
      <b/>
      <sz val="16"/>
      <name val="Arial"/>
      <family val="2"/>
    </font>
    <font>
      <sz val="16"/>
      <name val="Arial"/>
      <family val="2"/>
    </font>
    <font>
      <b/>
      <sz val="14"/>
      <name val="Arial"/>
      <family val="2"/>
    </font>
    <font>
      <sz val="18"/>
      <name val="Arial"/>
      <family val="2"/>
    </font>
    <font>
      <i/>
      <sz val="14"/>
      <name val="Arial"/>
      <family val="2"/>
    </font>
    <font>
      <u/>
      <sz val="10"/>
      <color indexed="12"/>
      <name val="Arial"/>
      <family val="2"/>
    </font>
    <font>
      <i/>
      <sz val="10"/>
      <name val="Arial"/>
      <family val="2"/>
    </font>
    <font>
      <b/>
      <sz val="30"/>
      <name val="Arial"/>
      <family val="2"/>
    </font>
    <font>
      <b/>
      <i/>
      <sz val="18"/>
      <name val="Arial"/>
      <family val="2"/>
    </font>
    <font>
      <sz val="13"/>
      <name val="Arial"/>
      <family val="2"/>
    </font>
    <font>
      <b/>
      <u/>
      <sz val="18"/>
      <name val="Arial"/>
      <family val="2"/>
    </font>
    <font>
      <b/>
      <sz val="13"/>
      <name val="Arial"/>
      <family val="2"/>
    </font>
    <font>
      <b/>
      <sz val="20"/>
      <name val="Arial"/>
      <family val="2"/>
    </font>
    <font>
      <sz val="24"/>
      <name val="Arial"/>
      <family val="2"/>
    </font>
    <font>
      <i/>
      <sz val="18"/>
      <name val="Arial"/>
      <family val="2"/>
    </font>
    <font>
      <sz val="18"/>
      <name val="Calibri"/>
      <family val="2"/>
    </font>
    <font>
      <b/>
      <i/>
      <sz val="13"/>
      <name val="Arial"/>
      <family val="2"/>
    </font>
    <font>
      <i/>
      <sz val="16"/>
      <name val="Arial"/>
      <family val="2"/>
    </font>
    <font>
      <b/>
      <i/>
      <sz val="26"/>
      <name val="Arial"/>
      <family val="2"/>
    </font>
    <font>
      <i/>
      <sz val="36"/>
      <name val="Arial"/>
      <family val="2"/>
    </font>
    <font>
      <b/>
      <u/>
      <sz val="20"/>
      <name val="Arial"/>
      <family val="2"/>
    </font>
    <font>
      <b/>
      <i/>
      <sz val="20"/>
      <name val="Arial"/>
      <family val="2"/>
    </font>
    <font>
      <b/>
      <i/>
      <sz val="16"/>
      <name val="Arial"/>
      <family val="2"/>
    </font>
    <font>
      <b/>
      <i/>
      <sz val="28"/>
      <name val="Arial"/>
      <family val="2"/>
    </font>
    <font>
      <b/>
      <i/>
      <sz val="22"/>
      <name val="Arial"/>
      <family val="2"/>
    </font>
    <font>
      <sz val="28"/>
      <name val="Arial"/>
      <family val="2"/>
    </font>
    <font>
      <b/>
      <i/>
      <u/>
      <sz val="22"/>
      <name val="Arial"/>
      <family val="2"/>
    </font>
    <font>
      <b/>
      <sz val="22"/>
      <color indexed="9"/>
      <name val="Arial"/>
      <family val="2"/>
    </font>
    <font>
      <b/>
      <sz val="12"/>
      <name val="Arial"/>
      <family val="2"/>
    </font>
    <font>
      <b/>
      <sz val="26"/>
      <name val="Arial"/>
      <family val="2"/>
    </font>
    <font>
      <b/>
      <u/>
      <sz val="24"/>
      <name val="Arial"/>
      <family val="2"/>
    </font>
    <font>
      <b/>
      <u/>
      <sz val="16"/>
      <color rgb="FFFF0000"/>
      <name val="Arial"/>
      <family val="2"/>
    </font>
    <font>
      <sz val="20"/>
      <color rgb="FF1D1B11"/>
      <name val="Verdana"/>
      <family val="2"/>
    </font>
    <font>
      <b/>
      <sz val="18"/>
      <color rgb="FF1D1B11"/>
      <name val="Verdana"/>
      <family val="2"/>
    </font>
    <font>
      <b/>
      <sz val="12"/>
      <color rgb="FF1D1B11"/>
      <name val="Verdana"/>
      <family val="2"/>
    </font>
    <font>
      <b/>
      <sz val="20"/>
      <color rgb="FFFF0000"/>
      <name val="Arial"/>
      <family val="2"/>
    </font>
    <font>
      <b/>
      <sz val="14"/>
      <color rgb="FFFF0000"/>
      <name val="Arial"/>
      <family val="2"/>
    </font>
    <font>
      <sz val="14"/>
      <color rgb="FFFF0000"/>
      <name val="Arial"/>
      <family val="2"/>
    </font>
    <font>
      <b/>
      <sz val="23"/>
      <name val="Arial"/>
      <family val="2"/>
    </font>
    <font>
      <i/>
      <sz val="15"/>
      <name val="Arial"/>
      <family val="2"/>
    </font>
    <font>
      <b/>
      <sz val="10"/>
      <name val="Arial"/>
      <family val="2"/>
    </font>
    <font>
      <sz val="26"/>
      <name val="Arial"/>
      <family val="2"/>
    </font>
    <font>
      <b/>
      <i/>
      <sz val="30"/>
      <name val="Arial"/>
      <family val="2"/>
    </font>
    <font>
      <b/>
      <i/>
      <sz val="18"/>
      <color rgb="FFFF0000"/>
      <name val="Arial"/>
      <family val="2"/>
    </font>
    <font>
      <b/>
      <sz val="22"/>
      <name val="Arial"/>
      <family val="2"/>
    </font>
    <font>
      <i/>
      <sz val="28"/>
      <name val="Arial"/>
      <family val="2"/>
    </font>
    <font>
      <i/>
      <u/>
      <sz val="28"/>
      <name val="Arial"/>
      <family val="2"/>
    </font>
    <font>
      <b/>
      <sz val="20"/>
      <color theme="1"/>
      <name val="Arial"/>
      <family val="2"/>
    </font>
    <font>
      <sz val="48"/>
      <name val="Arial"/>
      <family val="2"/>
    </font>
    <font>
      <sz val="36"/>
      <color theme="1" tint="4.9989318521683403E-2"/>
      <name val="Arial"/>
      <family val="2"/>
    </font>
    <font>
      <b/>
      <sz val="48"/>
      <name val="Arial"/>
      <family val="2"/>
    </font>
    <font>
      <sz val="10"/>
      <color rgb="FFFF0000"/>
      <name val="Arial"/>
      <family val="2"/>
    </font>
    <font>
      <b/>
      <sz val="16"/>
      <color theme="1"/>
      <name val="Arial"/>
      <family val="2"/>
    </font>
    <font>
      <u/>
      <sz val="12"/>
      <color indexed="12"/>
      <name val="Arial"/>
      <family val="2"/>
    </font>
    <font>
      <i/>
      <sz val="22"/>
      <name val="Arial"/>
      <family val="2"/>
    </font>
    <font>
      <b/>
      <sz val="18"/>
      <color rgb="FFC00000"/>
      <name val="Arial"/>
      <family val="2"/>
    </font>
    <font>
      <sz val="9"/>
      <color indexed="81"/>
      <name val="Tahoma"/>
      <family val="2"/>
    </font>
    <font>
      <sz val="12"/>
      <color indexed="81"/>
      <name val="Tahoma"/>
      <family val="2"/>
    </font>
    <font>
      <b/>
      <sz val="18"/>
      <color indexed="81"/>
      <name val="Tahoma"/>
      <family val="2"/>
    </font>
    <font>
      <sz val="20"/>
      <color indexed="81"/>
      <name val="Tahoma"/>
      <family val="2"/>
    </font>
    <font>
      <sz val="16"/>
      <color indexed="81"/>
      <name val="Tahoma"/>
      <family val="2"/>
    </font>
    <font>
      <u/>
      <sz val="20"/>
      <name val="Arial"/>
      <family val="2"/>
    </font>
    <font>
      <u/>
      <sz val="14"/>
      <name val="Arial"/>
      <family val="2"/>
    </font>
    <font>
      <b/>
      <sz val="16"/>
      <color rgb="FFFF0000"/>
      <name val="Arial"/>
      <family val="2"/>
    </font>
    <font>
      <sz val="16"/>
      <color rgb="FFFF0000"/>
      <name val="Arial"/>
      <family val="2"/>
    </font>
    <font>
      <sz val="18"/>
      <color rgb="FFFF0000"/>
      <name val="Arial"/>
      <family val="2"/>
    </font>
    <font>
      <b/>
      <u/>
      <sz val="18"/>
      <color rgb="FFFF0000"/>
      <name val="Arial"/>
      <family val="2"/>
    </font>
    <font>
      <b/>
      <sz val="18"/>
      <color theme="1"/>
      <name val="Arial"/>
      <family val="2"/>
    </font>
    <font>
      <sz val="18"/>
      <color theme="1"/>
      <name val="Arial"/>
      <family val="2"/>
    </font>
    <font>
      <u/>
      <sz val="16"/>
      <color indexed="12"/>
      <name val="Arial"/>
      <family val="2"/>
    </font>
  </fonts>
  <fills count="1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4.9989318521683403E-2"/>
        <bgColor indexed="64"/>
      </patternFill>
    </fill>
    <fill>
      <patternFill patternType="gray125">
        <bgColor theme="0"/>
      </patternFill>
    </fill>
    <fill>
      <patternFill patternType="solid">
        <fgColor theme="9"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17"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993">
    <xf numFmtId="0" fontId="0" fillId="0" borderId="0" xfId="0"/>
    <xf numFmtId="49" fontId="4" fillId="0" borderId="0" xfId="0" applyNumberFormat="1" applyFont="1" applyAlignment="1">
      <alignment vertical="center"/>
    </xf>
    <xf numFmtId="49" fontId="14" fillId="0" borderId="0" xfId="0" applyNumberFormat="1" applyFont="1" applyAlignment="1">
      <alignment horizontal="left"/>
    </xf>
    <xf numFmtId="49" fontId="4" fillId="0" borderId="0" xfId="0" applyNumberFormat="1" applyFont="1" applyAlignment="1">
      <alignment horizontal="left"/>
    </xf>
    <xf numFmtId="49" fontId="7" fillId="0" borderId="0" xfId="0" applyNumberFormat="1" applyFont="1" applyAlignment="1">
      <alignment horizontal="right"/>
    </xf>
    <xf numFmtId="49" fontId="4" fillId="0" borderId="0" xfId="0" applyNumberFormat="1" applyFont="1" applyAlignment="1">
      <alignment horizontal="center" vertical="center" wrapText="1"/>
    </xf>
    <xf numFmtId="49" fontId="24" fillId="0" borderId="0" xfId="0" applyNumberFormat="1" applyFont="1" applyAlignment="1">
      <alignment horizontal="center" vertical="center" wrapText="1"/>
    </xf>
    <xf numFmtId="49" fontId="24" fillId="0" borderId="0" xfId="0" applyNumberFormat="1" applyFont="1" applyAlignment="1">
      <alignment horizontal="center" vertical="center"/>
    </xf>
    <xf numFmtId="49" fontId="4" fillId="0" borderId="0" xfId="0" applyNumberFormat="1" applyFont="1" applyAlignment="1">
      <alignment horizontal="right"/>
    </xf>
    <xf numFmtId="49" fontId="16" fillId="0" borderId="0" xfId="0" applyNumberFormat="1" applyFont="1" applyAlignment="1">
      <alignment horizontal="center"/>
    </xf>
    <xf numFmtId="0" fontId="18" fillId="0" borderId="0" xfId="0" applyFont="1" applyAlignment="1">
      <alignment horizontal="center"/>
    </xf>
    <xf numFmtId="49" fontId="14" fillId="0" borderId="0" xfId="0" quotePrefix="1" applyNumberFormat="1" applyFont="1" applyAlignment="1">
      <alignment horizontal="left"/>
    </xf>
    <xf numFmtId="49" fontId="14" fillId="0" borderId="0" xfId="0" applyNumberFormat="1" applyFont="1" applyAlignment="1">
      <alignment vertical="center"/>
    </xf>
    <xf numFmtId="49" fontId="14" fillId="0" borderId="0" xfId="0" applyNumberFormat="1" applyFont="1" applyAlignment="1">
      <alignment horizontal="right" vertical="center"/>
    </xf>
    <xf numFmtId="49" fontId="19" fillId="0" borderId="0" xfId="0" applyNumberFormat="1" applyFont="1" applyAlignment="1">
      <alignment vertical="center" wrapText="1"/>
    </xf>
    <xf numFmtId="49" fontId="19" fillId="4" borderId="0" xfId="0" applyNumberFormat="1" applyFont="1" applyFill="1" applyAlignment="1">
      <alignment vertical="center" wrapText="1"/>
    </xf>
    <xf numFmtId="49" fontId="12" fillId="0" borderId="0" xfId="0" quotePrefix="1" applyNumberFormat="1" applyFont="1" applyAlignment="1">
      <alignment vertical="top" wrapText="1"/>
    </xf>
    <xf numFmtId="164" fontId="6" fillId="4" borderId="0" xfId="0" applyNumberFormat="1" applyFont="1" applyFill="1" applyAlignment="1">
      <alignment vertical="center" wrapText="1"/>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4" xfId="0" applyNumberFormat="1" applyFont="1" applyBorder="1" applyAlignment="1">
      <alignment vertical="center"/>
    </xf>
    <xf numFmtId="49" fontId="2" fillId="0" borderId="0" xfId="0" applyNumberFormat="1" applyFont="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0" xfId="0" applyNumberFormat="1" applyFont="1" applyAlignment="1">
      <alignment horizontal="center" vertical="center"/>
    </xf>
    <xf numFmtId="49" fontId="2" fillId="0" borderId="7" xfId="0" applyNumberFormat="1" applyFont="1" applyBorder="1" applyAlignment="1">
      <alignment vertical="center"/>
    </xf>
    <xf numFmtId="49" fontId="2" fillId="0" borderId="8" xfId="0" applyNumberFormat="1" applyFont="1" applyBorder="1" applyAlignment="1">
      <alignment vertical="center"/>
    </xf>
    <xf numFmtId="49" fontId="5" fillId="0" borderId="8" xfId="0" applyNumberFormat="1" applyFont="1" applyBorder="1" applyAlignment="1">
      <alignment horizontal="center" vertical="center"/>
    </xf>
    <xf numFmtId="49" fontId="2" fillId="0" borderId="9" xfId="0" applyNumberFormat="1" applyFont="1" applyBorder="1" applyAlignment="1">
      <alignment vertical="center"/>
    </xf>
    <xf numFmtId="49" fontId="15" fillId="0" borderId="0" xfId="0" applyNumberFormat="1" applyFont="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12" fillId="0" borderId="8" xfId="0" applyNumberFormat="1" applyFont="1" applyBorder="1" applyAlignment="1">
      <alignment horizontal="left"/>
    </xf>
    <xf numFmtId="49" fontId="12" fillId="0" borderId="8" xfId="0" applyNumberFormat="1" applyFont="1" applyBorder="1"/>
    <xf numFmtId="49" fontId="13" fillId="0" borderId="8" xfId="0" applyNumberFormat="1" applyFont="1" applyBorder="1" applyAlignment="1">
      <alignment vertical="center"/>
    </xf>
    <xf numFmtId="49" fontId="13" fillId="0" borderId="0" xfId="0" applyNumberFormat="1" applyFont="1" applyAlignment="1">
      <alignment vertical="center"/>
    </xf>
    <xf numFmtId="49" fontId="14" fillId="0" borderId="0" xfId="0" applyNumberFormat="1" applyFont="1"/>
    <xf numFmtId="49" fontId="40" fillId="0" borderId="0" xfId="0" applyNumberFormat="1" applyFont="1" applyAlignment="1">
      <alignment horizontal="right"/>
    </xf>
    <xf numFmtId="49" fontId="14" fillId="0" borderId="0" xfId="0" applyNumberFormat="1" applyFont="1" applyAlignment="1">
      <alignment horizontal="right"/>
    </xf>
    <xf numFmtId="49" fontId="15" fillId="0" borderId="0" xfId="0" applyNumberFormat="1" applyFont="1" applyAlignment="1">
      <alignment horizontal="left"/>
    </xf>
    <xf numFmtId="49" fontId="22" fillId="0" borderId="0" xfId="0" applyNumberFormat="1" applyFont="1" applyAlignment="1">
      <alignment horizontal="left" vertical="center"/>
    </xf>
    <xf numFmtId="49" fontId="22" fillId="0" borderId="0" xfId="0" applyNumberFormat="1" applyFont="1" applyAlignment="1">
      <alignment horizontal="left"/>
    </xf>
    <xf numFmtId="0" fontId="43" fillId="0" borderId="0" xfId="0" applyFont="1" applyAlignment="1">
      <alignment vertical="center"/>
    </xf>
    <xf numFmtId="49" fontId="16" fillId="0" borderId="0" xfId="0" applyNumberFormat="1" applyFont="1" applyAlignment="1">
      <alignment horizontal="center" vertical="center"/>
    </xf>
    <xf numFmtId="49" fontId="4" fillId="4" borderId="0" xfId="0" applyNumberFormat="1" applyFont="1" applyFill="1" applyAlignment="1">
      <alignment vertical="center"/>
    </xf>
    <xf numFmtId="49" fontId="15" fillId="0" borderId="8" xfId="0" applyNumberFormat="1" applyFont="1" applyBorder="1" applyAlignment="1">
      <alignment vertical="center"/>
    </xf>
    <xf numFmtId="0" fontId="4" fillId="0" borderId="0" xfId="0" applyFont="1" applyAlignment="1">
      <alignment vertical="center"/>
    </xf>
    <xf numFmtId="0" fontId="4" fillId="4" borderId="0" xfId="0" applyFont="1" applyFill="1" applyAlignment="1">
      <alignment vertical="center"/>
    </xf>
    <xf numFmtId="0" fontId="0" fillId="4" borderId="0" xfId="0" applyFill="1" applyAlignment="1">
      <alignment vertical="center"/>
    </xf>
    <xf numFmtId="49" fontId="16" fillId="4" borderId="0" xfId="0" applyNumberFormat="1" applyFont="1" applyFill="1" applyAlignment="1">
      <alignment vertical="center" wrapText="1"/>
    </xf>
    <xf numFmtId="0" fontId="4" fillId="0" borderId="0" xfId="0" applyFont="1"/>
    <xf numFmtId="0" fontId="4" fillId="4" borderId="0" xfId="0" applyFont="1" applyFill="1"/>
    <xf numFmtId="0" fontId="15" fillId="0" borderId="0" xfId="0" applyFont="1"/>
    <xf numFmtId="0" fontId="25" fillId="0" borderId="0" xfId="0" applyFont="1" applyAlignment="1">
      <alignment vertical="center"/>
    </xf>
    <xf numFmtId="49" fontId="25" fillId="0" borderId="0" xfId="0" applyNumberFormat="1" applyFont="1" applyAlignment="1">
      <alignment vertical="center"/>
    </xf>
    <xf numFmtId="49" fontId="9" fillId="4" borderId="8" xfId="0" applyNumberFormat="1" applyFont="1" applyFill="1" applyBorder="1" applyAlignment="1">
      <alignment horizontal="left"/>
    </xf>
    <xf numFmtId="49" fontId="9" fillId="4" borderId="8" xfId="0" applyNumberFormat="1" applyFont="1" applyFill="1" applyBorder="1"/>
    <xf numFmtId="49" fontId="15" fillId="4" borderId="8" xfId="0" applyNumberFormat="1" applyFont="1" applyFill="1" applyBorder="1" applyAlignment="1">
      <alignment vertical="center"/>
    </xf>
    <xf numFmtId="49" fontId="9" fillId="0" borderId="0" xfId="0" applyNumberFormat="1" applyFont="1"/>
    <xf numFmtId="0" fontId="15" fillId="0" borderId="0" xfId="0" applyFont="1" applyAlignment="1">
      <alignment vertical="center"/>
    </xf>
    <xf numFmtId="0" fontId="23" fillId="0" borderId="0" xfId="0" applyFont="1" applyAlignment="1">
      <alignment vertical="center"/>
    </xf>
    <xf numFmtId="0" fontId="33" fillId="0" borderId="0" xfId="0" applyFont="1" applyAlignment="1">
      <alignment vertical="center"/>
    </xf>
    <xf numFmtId="49" fontId="23" fillId="0" borderId="0" xfId="0" applyNumberFormat="1" applyFont="1" applyAlignment="1">
      <alignment horizontal="left"/>
    </xf>
    <xf numFmtId="0" fontId="23" fillId="0" borderId="0" xfId="0" applyFont="1" applyAlignment="1">
      <alignment horizontal="right"/>
    </xf>
    <xf numFmtId="0" fontId="23" fillId="0" borderId="3" xfId="0" applyFont="1" applyBorder="1"/>
    <xf numFmtId="0" fontId="21" fillId="0" borderId="3" xfId="0" applyFont="1" applyBorder="1"/>
    <xf numFmtId="0" fontId="0" fillId="0" borderId="3" xfId="0" applyBorder="1"/>
    <xf numFmtId="0" fontId="21" fillId="0" borderId="0" xfId="0" applyFont="1" applyAlignment="1">
      <alignment vertical="center"/>
    </xf>
    <xf numFmtId="0" fontId="21" fillId="0" borderId="0" xfId="0" applyFont="1"/>
    <xf numFmtId="0" fontId="28" fillId="0" borderId="0" xfId="0" applyFont="1" applyAlignment="1">
      <alignment horizontal="right"/>
    </xf>
    <xf numFmtId="49" fontId="23" fillId="0" borderId="0" xfId="0" applyNumberFormat="1" applyFont="1"/>
    <xf numFmtId="49" fontId="21" fillId="0" borderId="0" xfId="0" applyNumberFormat="1" applyFont="1" applyAlignment="1">
      <alignment vertical="center"/>
    </xf>
    <xf numFmtId="0" fontId="4" fillId="0" borderId="0" xfId="0" applyFont="1" applyAlignment="1">
      <alignment horizontal="center" vertical="center"/>
    </xf>
    <xf numFmtId="49" fontId="16" fillId="4" borderId="0" xfId="0" applyNumberFormat="1" applyFont="1" applyFill="1" applyAlignment="1">
      <alignment horizontal="center" vertical="center" wrapText="1"/>
    </xf>
    <xf numFmtId="49" fontId="23" fillId="4" borderId="0" xfId="0" applyNumberFormat="1" applyFont="1" applyFill="1" applyAlignment="1">
      <alignment horizontal="left"/>
    </xf>
    <xf numFmtId="0" fontId="4" fillId="4" borderId="0" xfId="0" applyFont="1" applyFill="1" applyAlignment="1">
      <alignment horizontal="center" vertical="center"/>
    </xf>
    <xf numFmtId="0" fontId="21" fillId="4" borderId="0" xfId="0" applyFont="1" applyFill="1" applyAlignment="1">
      <alignment horizontal="left"/>
    </xf>
    <xf numFmtId="0" fontId="23" fillId="4" borderId="0" xfId="0" applyFont="1" applyFill="1" applyAlignment="1">
      <alignment horizontal="center"/>
    </xf>
    <xf numFmtId="49" fontId="21" fillId="4" borderId="0" xfId="0" applyNumberFormat="1" applyFont="1" applyFill="1" applyAlignment="1">
      <alignment vertical="center"/>
    </xf>
    <xf numFmtId="49" fontId="23" fillId="0" borderId="0" xfId="0" applyNumberFormat="1" applyFont="1" applyAlignment="1">
      <alignment vertical="center"/>
    </xf>
    <xf numFmtId="49" fontId="9" fillId="0" borderId="0" xfId="0" applyNumberFormat="1" applyFont="1" applyAlignment="1">
      <alignment horizontal="left"/>
    </xf>
    <xf numFmtId="49" fontId="26" fillId="4" borderId="0" xfId="0" applyNumberFormat="1" applyFont="1" applyFill="1" applyAlignment="1">
      <alignment vertical="center" wrapText="1"/>
    </xf>
    <xf numFmtId="49" fontId="23" fillId="4" borderId="0" xfId="0" applyNumberFormat="1" applyFont="1" applyFill="1" applyAlignment="1">
      <alignment vertical="center"/>
    </xf>
    <xf numFmtId="0" fontId="46" fillId="4" borderId="0" xfId="0" applyFont="1" applyFill="1" applyAlignment="1">
      <alignment horizontal="center" vertical="center" wrapText="1"/>
    </xf>
    <xf numFmtId="0" fontId="44" fillId="4" borderId="0" xfId="0" applyFont="1" applyFill="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vertical="center" wrapText="1"/>
    </xf>
    <xf numFmtId="0" fontId="21" fillId="4" borderId="0" xfId="0" applyFont="1" applyFill="1" applyAlignment="1">
      <alignment vertical="center"/>
    </xf>
    <xf numFmtId="165" fontId="6" fillId="4" borderId="0" xfId="0" applyNumberFormat="1" applyFont="1" applyFill="1" applyAlignment="1">
      <alignment vertical="center"/>
    </xf>
    <xf numFmtId="49" fontId="23" fillId="4" borderId="0" xfId="0" applyNumberFormat="1" applyFont="1" applyFill="1"/>
    <xf numFmtId="0" fontId="23" fillId="4" borderId="0" xfId="0" applyFont="1" applyFill="1"/>
    <xf numFmtId="49" fontId="31" fillId="4" borderId="0" xfId="0" applyNumberFormat="1" applyFont="1" applyFill="1" applyAlignment="1">
      <alignment vertical="center" wrapText="1"/>
    </xf>
    <xf numFmtId="0" fontId="30" fillId="4" borderId="0" xfId="0" applyFont="1" applyFill="1" applyAlignment="1">
      <alignment vertical="center" wrapText="1"/>
    </xf>
    <xf numFmtId="0" fontId="31" fillId="4" borderId="0" xfId="0" applyFont="1" applyFill="1" applyAlignment="1">
      <alignment vertical="center" wrapText="1"/>
    </xf>
    <xf numFmtId="0" fontId="23" fillId="4" borderId="0" xfId="0" applyFont="1" applyFill="1" applyAlignment="1">
      <alignment horizontal="right"/>
    </xf>
    <xf numFmtId="0" fontId="21" fillId="4" borderId="0" xfId="0" applyFont="1" applyFill="1"/>
    <xf numFmtId="49" fontId="47" fillId="4" borderId="0" xfId="0" applyNumberFormat="1" applyFont="1" applyFill="1" applyAlignment="1">
      <alignment horizontal="left"/>
    </xf>
    <xf numFmtId="49" fontId="48" fillId="4" borderId="0" xfId="0" applyNumberFormat="1" applyFont="1" applyFill="1"/>
    <xf numFmtId="49" fontId="49" fillId="4" borderId="0" xfId="0" applyNumberFormat="1" applyFont="1" applyFill="1" applyAlignment="1">
      <alignment vertical="center"/>
    </xf>
    <xf numFmtId="49" fontId="14" fillId="4" borderId="0" xfId="0" applyNumberFormat="1" applyFont="1" applyFill="1" applyAlignment="1">
      <alignment horizontal="left"/>
    </xf>
    <xf numFmtId="49" fontId="4" fillId="4" borderId="0" xfId="0" applyNumberFormat="1" applyFont="1" applyFill="1" applyAlignment="1">
      <alignment horizontal="left" vertical="center" indent="1"/>
    </xf>
    <xf numFmtId="0" fontId="0" fillId="4" borderId="0" xfId="0" applyFill="1" applyAlignment="1">
      <alignment vertical="center" wrapText="1"/>
    </xf>
    <xf numFmtId="0" fontId="4" fillId="0" borderId="0" xfId="0" applyFont="1" applyAlignment="1">
      <alignment horizontal="left" vertical="center"/>
    </xf>
    <xf numFmtId="0" fontId="4" fillId="3" borderId="6" xfId="0" applyFont="1" applyFill="1" applyBorder="1" applyAlignment="1">
      <alignment vertical="center"/>
    </xf>
    <xf numFmtId="0" fontId="4" fillId="3" borderId="0" xfId="0" applyFont="1" applyFill="1" applyAlignment="1">
      <alignment vertical="center"/>
    </xf>
    <xf numFmtId="0" fontId="4" fillId="0" borderId="0" xfId="0" applyFont="1" applyAlignment="1">
      <alignment horizontal="left"/>
    </xf>
    <xf numFmtId="0" fontId="0" fillId="0" borderId="0" xfId="0" applyAlignment="1">
      <alignment horizontal="center"/>
    </xf>
    <xf numFmtId="49" fontId="4" fillId="0" borderId="0" xfId="0" applyNumberFormat="1" applyFont="1" applyAlignment="1">
      <alignment wrapText="1"/>
    </xf>
    <xf numFmtId="49" fontId="36" fillId="4" borderId="0" xfId="0" applyNumberFormat="1" applyFont="1" applyFill="1" applyAlignment="1">
      <alignment horizontal="left" wrapText="1"/>
    </xf>
    <xf numFmtId="49" fontId="15" fillId="0" borderId="0" xfId="0" applyNumberFormat="1" applyFont="1" applyAlignment="1">
      <alignment wrapText="1"/>
    </xf>
    <xf numFmtId="49" fontId="36" fillId="4" borderId="0" xfId="0" applyNumberFormat="1" applyFont="1" applyFill="1" applyAlignment="1">
      <alignment wrapText="1"/>
    </xf>
    <xf numFmtId="49" fontId="37" fillId="0" borderId="0" xfId="0" applyNumberFormat="1" applyFont="1" applyAlignment="1">
      <alignment vertical="center"/>
    </xf>
    <xf numFmtId="49" fontId="37" fillId="4" borderId="0" xfId="0" applyNumberFormat="1" applyFont="1" applyFill="1" applyAlignment="1">
      <alignment vertical="center"/>
    </xf>
    <xf numFmtId="49" fontId="3" fillId="4" borderId="8" xfId="0" applyNumberFormat="1" applyFont="1" applyFill="1" applyBorder="1" applyAlignment="1">
      <alignment horizontal="left"/>
    </xf>
    <xf numFmtId="49" fontId="37" fillId="0" borderId="8" xfId="0" applyNumberFormat="1" applyFont="1" applyBorder="1" applyAlignment="1">
      <alignment vertical="center"/>
    </xf>
    <xf numFmtId="49" fontId="3" fillId="0" borderId="8" xfId="0" applyNumberFormat="1" applyFont="1" applyBorder="1"/>
    <xf numFmtId="49" fontId="37" fillId="0" borderId="0" xfId="0" applyNumberFormat="1" applyFont="1" applyAlignment="1">
      <alignment wrapText="1"/>
    </xf>
    <xf numFmtId="49" fontId="24" fillId="0" borderId="0" xfId="0" applyNumberFormat="1" applyFont="1" applyAlignment="1">
      <alignment horizontal="right" wrapText="1"/>
    </xf>
    <xf numFmtId="49" fontId="4" fillId="4" borderId="0" xfId="0" applyNumberFormat="1" applyFont="1" applyFill="1" applyAlignment="1">
      <alignment wrapText="1"/>
    </xf>
    <xf numFmtId="49" fontId="5" fillId="0" borderId="0" xfId="0" applyNumberFormat="1" applyFont="1" applyAlignment="1">
      <alignment horizontal="center" vertical="center"/>
    </xf>
    <xf numFmtId="49" fontId="41" fillId="0" borderId="0" xfId="0" applyNumberFormat="1" applyFont="1" applyAlignment="1">
      <alignment vertical="center"/>
    </xf>
    <xf numFmtId="49" fontId="24" fillId="0" borderId="0" xfId="0" applyNumberFormat="1" applyFont="1" applyAlignment="1">
      <alignment horizontal="left"/>
    </xf>
    <xf numFmtId="49" fontId="14" fillId="0" borderId="8" xfId="0" applyNumberFormat="1" applyFont="1" applyBorder="1" applyAlignment="1">
      <alignment horizontal="center" vertical="center"/>
    </xf>
    <xf numFmtId="49" fontId="4" fillId="0" borderId="0" xfId="0" applyNumberFormat="1" applyFont="1" applyAlignment="1">
      <alignment horizontal="left" vertical="top"/>
    </xf>
    <xf numFmtId="49" fontId="14" fillId="0" borderId="0" xfId="0" quotePrefix="1" applyNumberFormat="1" applyFont="1" applyAlignment="1">
      <alignment horizontal="left" vertical="top" wrapText="1"/>
    </xf>
    <xf numFmtId="49" fontId="6" fillId="0" borderId="19" xfId="0" applyNumberFormat="1" applyFont="1" applyBorder="1" applyAlignment="1" applyProtection="1">
      <alignment horizontal="left"/>
      <protection locked="0"/>
    </xf>
    <xf numFmtId="49" fontId="6" fillId="0" borderId="19" xfId="0" applyNumberFormat="1" applyFont="1" applyBorder="1" applyAlignment="1" applyProtection="1">
      <alignment horizontal="center"/>
      <protection locked="0"/>
    </xf>
    <xf numFmtId="49" fontId="24" fillId="0" borderId="0" xfId="0" applyNumberFormat="1" applyFont="1" applyAlignment="1" applyProtection="1">
      <alignment horizontal="center" vertical="center"/>
      <protection locked="0"/>
    </xf>
    <xf numFmtId="0" fontId="1" fillId="0" borderId="0" xfId="0" applyFont="1"/>
    <xf numFmtId="49" fontId="7" fillId="0" borderId="0" xfId="0" applyNumberFormat="1" applyFont="1" applyAlignment="1">
      <alignment vertical="center"/>
    </xf>
    <xf numFmtId="49" fontId="6" fillId="0" borderId="0" xfId="0" applyNumberFormat="1" applyFont="1" applyAlignment="1" applyProtection="1">
      <alignment horizontal="left"/>
      <protection locked="0"/>
    </xf>
    <xf numFmtId="49" fontId="6" fillId="0" borderId="0" xfId="0" applyNumberFormat="1" applyFont="1" applyAlignment="1" applyProtection="1">
      <alignment horizontal="center"/>
      <protection locked="0"/>
    </xf>
    <xf numFmtId="0" fontId="1" fillId="0" borderId="0" xfId="4"/>
    <xf numFmtId="49" fontId="4" fillId="0" borderId="0" xfId="4" applyNumberFormat="1" applyFont="1" applyAlignment="1">
      <alignment vertical="center"/>
    </xf>
    <xf numFmtId="49" fontId="14" fillId="0" borderId="0" xfId="4" applyNumberFormat="1" applyFont="1" applyAlignment="1">
      <alignment horizontal="left"/>
    </xf>
    <xf numFmtId="49" fontId="7" fillId="0" borderId="0" xfId="4" applyNumberFormat="1" applyFont="1" applyAlignment="1">
      <alignment horizontal="right"/>
    </xf>
    <xf numFmtId="49" fontId="14" fillId="0" borderId="0" xfId="4" applyNumberFormat="1" applyFont="1"/>
    <xf numFmtId="49" fontId="15" fillId="0" borderId="0" xfId="4" applyNumberFormat="1" applyFont="1" applyAlignment="1">
      <alignment horizontal="center" vertical="center"/>
    </xf>
    <xf numFmtId="10" fontId="4" fillId="0" borderId="0" xfId="4" applyNumberFormat="1" applyFont="1" applyAlignment="1">
      <alignment horizontal="center" vertical="center" wrapText="1"/>
    </xf>
    <xf numFmtId="0" fontId="4" fillId="0" borderId="0" xfId="4" applyFont="1" applyAlignment="1">
      <alignment vertical="center"/>
    </xf>
    <xf numFmtId="0" fontId="4" fillId="0" borderId="0" xfId="4" applyFont="1" applyAlignment="1">
      <alignment horizontal="center" vertical="center"/>
    </xf>
    <xf numFmtId="164" fontId="4" fillId="0" borderId="0" xfId="4" applyNumberFormat="1" applyFont="1" applyAlignment="1">
      <alignment vertical="center"/>
    </xf>
    <xf numFmtId="0" fontId="25" fillId="0" borderId="0" xfId="4" applyFont="1" applyAlignment="1">
      <alignment vertical="center"/>
    </xf>
    <xf numFmtId="0" fontId="8" fillId="0" borderId="0" xfId="4" applyFont="1" applyAlignment="1">
      <alignment horizontal="right" vertical="center" wrapText="1"/>
    </xf>
    <xf numFmtId="0" fontId="6" fillId="0" borderId="0" xfId="4" applyFont="1" applyAlignment="1">
      <alignment vertical="center"/>
    </xf>
    <xf numFmtId="14" fontId="1" fillId="0" borderId="0" xfId="0" applyNumberFormat="1" applyFont="1"/>
    <xf numFmtId="0" fontId="4" fillId="0" borderId="0" xfId="4" applyFont="1"/>
    <xf numFmtId="49" fontId="24" fillId="9" borderId="1"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left"/>
    </xf>
    <xf numFmtId="49" fontId="3" fillId="0" borderId="0" xfId="0" applyNumberFormat="1" applyFont="1"/>
    <xf numFmtId="49" fontId="15" fillId="0" borderId="52" xfId="4" applyNumberFormat="1" applyFont="1" applyBorder="1" applyAlignment="1">
      <alignment horizontal="center" vertical="center"/>
    </xf>
    <xf numFmtId="0" fontId="23" fillId="0" borderId="0" xfId="0" applyFont="1" applyAlignment="1">
      <alignment horizontal="center"/>
    </xf>
    <xf numFmtId="0" fontId="21" fillId="0" borderId="0" xfId="0" applyFont="1" applyAlignment="1">
      <alignment horizontal="left"/>
    </xf>
    <xf numFmtId="49" fontId="12" fillId="0" borderId="0" xfId="0" quotePrefix="1" applyNumberFormat="1" applyFont="1" applyAlignment="1">
      <alignment horizontal="left" vertical="top" wrapText="1"/>
    </xf>
    <xf numFmtId="0" fontId="4" fillId="0" borderId="0" xfId="0" applyFont="1" applyAlignment="1">
      <alignment horizontal="center"/>
    </xf>
    <xf numFmtId="0" fontId="0" fillId="0" borderId="0" xfId="0" applyAlignment="1">
      <alignment wrapText="1"/>
    </xf>
    <xf numFmtId="0" fontId="0" fillId="0" borderId="0" xfId="0" applyAlignment="1">
      <alignment horizontal="justify"/>
    </xf>
    <xf numFmtId="10" fontId="0" fillId="0" borderId="0" xfId="0" applyNumberFormat="1" applyAlignment="1">
      <alignment vertical="center" wrapText="1"/>
    </xf>
    <xf numFmtId="0" fontId="12" fillId="0" borderId="0" xfId="4"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vertical="center" wrapText="1"/>
    </xf>
    <xf numFmtId="0" fontId="12" fillId="0" borderId="0" xfId="0" applyFont="1"/>
    <xf numFmtId="49" fontId="3" fillId="10" borderId="1" xfId="0" applyNumberFormat="1" applyFont="1" applyFill="1" applyBorder="1" applyAlignment="1" applyProtection="1">
      <alignment horizontal="center" vertical="center"/>
      <protection locked="0"/>
    </xf>
    <xf numFmtId="49" fontId="24" fillId="10" borderId="1"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left" wrapText="1"/>
    </xf>
    <xf numFmtId="49" fontId="30" fillId="6" borderId="0" xfId="0" applyNumberFormat="1" applyFont="1" applyFill="1" applyAlignment="1">
      <alignment wrapText="1"/>
    </xf>
    <xf numFmtId="14" fontId="41" fillId="10" borderId="10" xfId="0" applyNumberFormat="1" applyFont="1" applyFill="1" applyBorder="1" applyAlignment="1" applyProtection="1">
      <alignment horizontal="center" wrapText="1"/>
      <protection locked="0"/>
    </xf>
    <xf numFmtId="49" fontId="41" fillId="10" borderId="10" xfId="0" applyNumberFormat="1" applyFont="1" applyFill="1" applyBorder="1" applyAlignment="1" applyProtection="1">
      <alignment horizontal="center" wrapText="1"/>
      <protection locked="0"/>
    </xf>
    <xf numFmtId="164" fontId="15" fillId="0" borderId="0" xfId="4" applyNumberFormat="1" applyFont="1" applyAlignment="1">
      <alignment vertical="center"/>
    </xf>
    <xf numFmtId="0" fontId="15" fillId="0" borderId="0" xfId="4" applyFont="1" applyAlignment="1">
      <alignment vertical="center"/>
    </xf>
    <xf numFmtId="164" fontId="20" fillId="0" borderId="0" xfId="4" applyNumberFormat="1" applyFont="1" applyAlignment="1">
      <alignment vertical="center"/>
    </xf>
    <xf numFmtId="0" fontId="56" fillId="0" borderId="0" xfId="4" applyFont="1" applyAlignment="1">
      <alignment vertical="center" wrapText="1"/>
    </xf>
    <xf numFmtId="0" fontId="30" fillId="0" borderId="0" xfId="0" applyFont="1" applyAlignment="1">
      <alignment vertic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165" fontId="13" fillId="6" borderId="1" xfId="0" applyNumberFormat="1" applyFont="1" applyFill="1" applyBorder="1" applyAlignment="1">
      <alignment horizontal="right" vertical="center" shrinkToFit="1"/>
    </xf>
    <xf numFmtId="49" fontId="25" fillId="0" borderId="0" xfId="4" applyNumberFormat="1" applyFont="1" applyAlignment="1">
      <alignment vertical="center"/>
    </xf>
    <xf numFmtId="49" fontId="4" fillId="0" borderId="0" xfId="4" applyNumberFormat="1" applyFont="1" applyAlignment="1">
      <alignment vertical="center" wrapText="1"/>
    </xf>
    <xf numFmtId="49" fontId="9" fillId="0" borderId="0" xfId="4" applyNumberFormat="1" applyFont="1"/>
    <xf numFmtId="2" fontId="15" fillId="0" borderId="0" xfId="3" applyNumberFormat="1" applyFont="1" applyFill="1" applyBorder="1" applyAlignment="1" applyProtection="1">
      <alignment horizontal="center" vertical="center"/>
    </xf>
    <xf numFmtId="2" fontId="4" fillId="0" borderId="0" xfId="3" applyNumberFormat="1" applyFont="1" applyBorder="1" applyAlignment="1" applyProtection="1">
      <alignment vertical="center"/>
    </xf>
    <xf numFmtId="0" fontId="9" fillId="0" borderId="17" xfId="4" applyFont="1" applyBorder="1" applyAlignment="1">
      <alignment horizontal="center" vertical="center" wrapText="1"/>
    </xf>
    <xf numFmtId="0" fontId="12" fillId="0" borderId="17" xfId="4" applyFont="1" applyBorder="1" applyAlignment="1">
      <alignment horizontal="left" vertical="center" wrapText="1"/>
    </xf>
    <xf numFmtId="2" fontId="9" fillId="4" borderId="0" xfId="3" applyNumberFormat="1" applyFont="1" applyFill="1" applyBorder="1" applyAlignment="1" applyProtection="1">
      <alignment horizontal="center" vertical="center"/>
    </xf>
    <xf numFmtId="0" fontId="6" fillId="0" borderId="0" xfId="4" applyFont="1"/>
    <xf numFmtId="10" fontId="4" fillId="0" borderId="0" xfId="4" applyNumberFormat="1" applyFont="1"/>
    <xf numFmtId="165" fontId="13" fillId="10" borderId="4" xfId="0" applyNumberFormat="1" applyFont="1" applyFill="1" applyBorder="1" applyAlignment="1" applyProtection="1">
      <alignment horizontal="center" vertical="center" shrinkToFit="1"/>
      <protection locked="0"/>
    </xf>
    <xf numFmtId="165" fontId="13" fillId="10" borderId="6" xfId="0" applyNumberFormat="1" applyFont="1" applyFill="1" applyBorder="1" applyAlignment="1" applyProtection="1">
      <alignment horizontal="center" vertical="center" shrinkToFit="1"/>
      <protection locked="0"/>
    </xf>
    <xf numFmtId="165" fontId="13" fillId="10" borderId="9" xfId="0" applyNumberFormat="1" applyFont="1" applyFill="1" applyBorder="1" applyAlignment="1" applyProtection="1">
      <alignment horizontal="center" vertical="center" shrinkToFit="1"/>
      <protection locked="0"/>
    </xf>
    <xf numFmtId="49" fontId="15" fillId="0" borderId="0" xfId="4" applyNumberFormat="1" applyFont="1" applyAlignment="1">
      <alignment horizontal="left" vertical="center"/>
    </xf>
    <xf numFmtId="0" fontId="0" fillId="4" borderId="0" xfId="0" applyFill="1"/>
    <xf numFmtId="49" fontId="15" fillId="4" borderId="0" xfId="0" applyNumberFormat="1" applyFont="1" applyFill="1" applyAlignment="1">
      <alignment horizontal="left"/>
    </xf>
    <xf numFmtId="49" fontId="29" fillId="4" borderId="0" xfId="0" applyNumberFormat="1" applyFont="1" applyFill="1" applyAlignment="1">
      <alignment horizontal="center" vertical="center"/>
    </xf>
    <xf numFmtId="49" fontId="15" fillId="4" borderId="0" xfId="0" applyNumberFormat="1" applyFont="1" applyFill="1" applyAlignment="1">
      <alignment vertical="center"/>
    </xf>
    <xf numFmtId="0" fontId="4" fillId="11" borderId="0" xfId="0" applyFont="1" applyFill="1"/>
    <xf numFmtId="49" fontId="41" fillId="11" borderId="0" xfId="0" applyNumberFormat="1" applyFont="1" applyFill="1" applyAlignment="1">
      <alignment vertical="center"/>
    </xf>
    <xf numFmtId="0" fontId="15" fillId="0" borderId="1" xfId="4" applyFont="1" applyBorder="1" applyAlignment="1">
      <alignment vertical="center"/>
    </xf>
    <xf numFmtId="0" fontId="6" fillId="0" borderId="5" xfId="4" applyFont="1" applyBorder="1" applyAlignment="1">
      <alignment vertical="center"/>
    </xf>
    <xf numFmtId="49" fontId="57" fillId="0" borderId="5" xfId="4" applyNumberFormat="1" applyFont="1" applyBorder="1" applyAlignment="1">
      <alignment vertical="center" wrapText="1"/>
    </xf>
    <xf numFmtId="49" fontId="57" fillId="0" borderId="6" xfId="4" applyNumberFormat="1" applyFont="1" applyBorder="1" applyAlignment="1">
      <alignment vertical="center" wrapText="1"/>
    </xf>
    <xf numFmtId="49" fontId="57" fillId="0" borderId="0" xfId="4" applyNumberFormat="1" applyFont="1" applyAlignment="1">
      <alignment vertical="center" wrapText="1"/>
    </xf>
    <xf numFmtId="14" fontId="9" fillId="6" borderId="13" xfId="0" applyNumberFormat="1" applyFont="1" applyFill="1" applyBorder="1" applyAlignment="1" applyProtection="1">
      <alignment vertical="center"/>
      <protection locked="0"/>
    </xf>
    <xf numFmtId="49" fontId="25" fillId="0" borderId="0" xfId="4" applyNumberFormat="1" applyFont="1" applyAlignment="1">
      <alignment horizontal="center" vertical="center"/>
    </xf>
    <xf numFmtId="10" fontId="4" fillId="0" borderId="0" xfId="4" applyNumberFormat="1" applyFont="1" applyAlignment="1">
      <alignment vertical="center"/>
    </xf>
    <xf numFmtId="49" fontId="15" fillId="4" borderId="0" xfId="4" applyNumberFormat="1" applyFont="1" applyFill="1" applyAlignment="1">
      <alignment horizontal="center" vertical="center"/>
    </xf>
    <xf numFmtId="49" fontId="3" fillId="4" borderId="0" xfId="0" applyNumberFormat="1" applyFont="1" applyFill="1" applyAlignment="1">
      <alignment horizontal="center" vertical="center"/>
    </xf>
    <xf numFmtId="0" fontId="1" fillId="4" borderId="0" xfId="4" applyFill="1" applyAlignment="1">
      <alignment vertical="center"/>
    </xf>
    <xf numFmtId="0" fontId="12" fillId="4" borderId="0" xfId="4" applyFont="1" applyFill="1" applyAlignment="1">
      <alignment horizontal="center" vertical="center"/>
    </xf>
    <xf numFmtId="0" fontId="14" fillId="4" borderId="0" xfId="0" applyFont="1" applyFill="1" applyAlignment="1">
      <alignment vertical="center"/>
    </xf>
    <xf numFmtId="2" fontId="4" fillId="6" borderId="10" xfId="4" applyNumberFormat="1" applyFont="1" applyFill="1" applyBorder="1" applyAlignment="1">
      <alignment vertical="center"/>
    </xf>
    <xf numFmtId="4" fontId="4" fillId="6" borderId="10" xfId="4" applyNumberFormat="1" applyFont="1" applyFill="1" applyBorder="1" applyAlignment="1">
      <alignment vertical="center"/>
    </xf>
    <xf numFmtId="4" fontId="3" fillId="10" borderId="13" xfId="0" applyNumberFormat="1" applyFont="1" applyFill="1" applyBorder="1" applyAlignment="1" applyProtection="1">
      <alignment horizontal="center" vertical="center"/>
      <protection locked="0"/>
    </xf>
    <xf numFmtId="49" fontId="24" fillId="4" borderId="0" xfId="0" applyNumberFormat="1" applyFont="1" applyFill="1" applyAlignment="1" applyProtection="1">
      <alignment horizontal="center" vertical="center"/>
      <protection locked="0"/>
    </xf>
    <xf numFmtId="0" fontId="49" fillId="4" borderId="0" xfId="0" applyFont="1" applyFill="1"/>
    <xf numFmtId="0" fontId="63" fillId="0" borderId="0" xfId="0" applyFont="1"/>
    <xf numFmtId="49" fontId="25" fillId="4" borderId="0" xfId="0" applyNumberFormat="1" applyFont="1" applyFill="1" applyAlignment="1">
      <alignment vertical="center"/>
    </xf>
    <xf numFmtId="49" fontId="57" fillId="0" borderId="7" xfId="4" applyNumberFormat="1" applyFont="1" applyBorder="1" applyAlignment="1">
      <alignment vertical="center" wrapText="1"/>
    </xf>
    <xf numFmtId="49" fontId="57" fillId="0" borderId="8" xfId="4" applyNumberFormat="1" applyFont="1" applyBorder="1" applyAlignment="1">
      <alignment vertical="center" wrapText="1"/>
    </xf>
    <xf numFmtId="0" fontId="24" fillId="0" borderId="0" xfId="4" applyFont="1" applyAlignment="1">
      <alignment horizontal="left" vertical="center" wrapText="1"/>
    </xf>
    <xf numFmtId="0" fontId="6" fillId="4" borderId="0" xfId="0" applyFont="1" applyFill="1" applyAlignment="1">
      <alignment vertical="center" wrapText="1"/>
    </xf>
    <xf numFmtId="49" fontId="3" fillId="4" borderId="0" xfId="0" applyNumberFormat="1" applyFont="1" applyFill="1" applyAlignment="1" applyProtection="1">
      <alignment horizontal="center" vertical="center"/>
      <protection locked="0"/>
    </xf>
    <xf numFmtId="0" fontId="14" fillId="4" borderId="0" xfId="4" applyFont="1" applyFill="1" applyAlignment="1">
      <alignment horizontal="center" vertical="center" wrapText="1"/>
    </xf>
    <xf numFmtId="0" fontId="4" fillId="4" borderId="0" xfId="0" applyFont="1" applyFill="1" applyAlignment="1">
      <alignment horizontal="center" vertical="center" wrapText="1"/>
    </xf>
    <xf numFmtId="4" fontId="3" fillId="4" borderId="0" xfId="0" applyNumberFormat="1" applyFont="1" applyFill="1" applyAlignment="1" applyProtection="1">
      <alignment horizontal="center" vertical="center" wrapText="1"/>
      <protection locked="0"/>
    </xf>
    <xf numFmtId="164" fontId="4" fillId="4" borderId="0" xfId="4" applyNumberFormat="1" applyFont="1" applyFill="1" applyAlignment="1">
      <alignment vertical="center"/>
    </xf>
    <xf numFmtId="2" fontId="4" fillId="4" borderId="0" xfId="4" applyNumberFormat="1" applyFont="1" applyFill="1" applyAlignment="1">
      <alignment vertical="center"/>
    </xf>
    <xf numFmtId="49" fontId="15" fillId="4" borderId="0" xfId="4" applyNumberFormat="1" applyFont="1" applyFill="1" applyAlignment="1">
      <alignment horizontal="left" vertical="center"/>
    </xf>
    <xf numFmtId="0" fontId="0" fillId="0" borderId="0" xfId="0" applyAlignment="1">
      <alignment vertical="center" wrapText="1"/>
    </xf>
    <xf numFmtId="0" fontId="14" fillId="4" borderId="0" xfId="0" applyFont="1" applyFill="1" applyAlignment="1">
      <alignment vertical="center" wrapText="1"/>
    </xf>
    <xf numFmtId="0" fontId="14" fillId="0" borderId="0" xfId="0" applyFont="1" applyAlignment="1">
      <alignment vertical="center" wrapText="1"/>
    </xf>
    <xf numFmtId="0" fontId="6" fillId="0" borderId="0" xfId="4" applyFont="1" applyAlignment="1">
      <alignment horizontal="center" vertical="center"/>
    </xf>
    <xf numFmtId="164" fontId="6" fillId="0" borderId="0" xfId="4" applyNumberFormat="1" applyFont="1" applyAlignment="1">
      <alignment vertical="center"/>
    </xf>
    <xf numFmtId="0" fontId="12" fillId="4" borderId="0" xfId="4" applyFont="1" applyFill="1" applyAlignment="1">
      <alignment vertical="center" wrapText="1"/>
    </xf>
    <xf numFmtId="164" fontId="3" fillId="10" borderId="1" xfId="0" applyNumberFormat="1" applyFont="1" applyFill="1" applyBorder="1" applyAlignment="1" applyProtection="1">
      <alignment horizontal="center" vertical="center"/>
      <protection locked="0"/>
    </xf>
    <xf numFmtId="4" fontId="34" fillId="10" borderId="1" xfId="0" applyNumberFormat="1" applyFont="1" applyFill="1" applyBorder="1" applyAlignment="1" applyProtection="1">
      <alignment horizontal="center" vertical="center" wrapText="1"/>
      <protection locked="0"/>
    </xf>
    <xf numFmtId="0" fontId="4" fillId="4" borderId="0" xfId="4" applyFont="1" applyFill="1" applyAlignment="1">
      <alignment horizontal="center" vertical="center"/>
    </xf>
    <xf numFmtId="0" fontId="9" fillId="4" borderId="0" xfId="0" applyFont="1" applyFill="1" applyAlignment="1">
      <alignment horizontal="center" vertical="center"/>
    </xf>
    <xf numFmtId="0" fontId="18" fillId="4" borderId="0" xfId="0" applyFont="1" applyFill="1" applyAlignment="1">
      <alignment horizontal="center"/>
    </xf>
    <xf numFmtId="49" fontId="24" fillId="6" borderId="1" xfId="0" applyNumberFormat="1" applyFont="1" applyFill="1" applyBorder="1" applyAlignment="1">
      <alignment horizontal="center" vertical="center"/>
    </xf>
    <xf numFmtId="49" fontId="73" fillId="0" borderId="0" xfId="4" applyNumberFormat="1" applyFont="1" applyAlignment="1">
      <alignment vertical="center" wrapText="1"/>
    </xf>
    <xf numFmtId="49" fontId="74" fillId="0" borderId="0" xfId="4" applyNumberFormat="1" applyFont="1" applyAlignment="1">
      <alignment vertical="center" wrapText="1"/>
    </xf>
    <xf numFmtId="0" fontId="37" fillId="12" borderId="67" xfId="4" applyFont="1" applyFill="1" applyBorder="1" applyAlignment="1">
      <alignment horizontal="center" vertical="center"/>
    </xf>
    <xf numFmtId="0" fontId="9" fillId="0" borderId="0" xfId="4" applyFont="1" applyAlignment="1">
      <alignment horizontal="center" vertical="center" wrapText="1"/>
    </xf>
    <xf numFmtId="49" fontId="12" fillId="4" borderId="0" xfId="0" applyNumberFormat="1" applyFont="1" applyFill="1" applyAlignment="1">
      <alignment horizontal="left"/>
    </xf>
    <xf numFmtId="0" fontId="13" fillId="4" borderId="0" xfId="0" applyFont="1" applyFill="1"/>
    <xf numFmtId="0" fontId="12" fillId="4" borderId="0" xfId="0" applyFont="1" applyFill="1"/>
    <xf numFmtId="0" fontId="13" fillId="0" borderId="0" xfId="0" applyFont="1"/>
    <xf numFmtId="0" fontId="75" fillId="4" borderId="0" xfId="0" applyFont="1" applyFill="1"/>
    <xf numFmtId="0" fontId="64" fillId="4" borderId="0" xfId="0" applyFont="1" applyFill="1"/>
    <xf numFmtId="0" fontId="76" fillId="0" borderId="0" xfId="0" applyFont="1"/>
    <xf numFmtId="0" fontId="15" fillId="0" borderId="0" xfId="0" applyFont="1" applyAlignment="1">
      <alignment wrapText="1"/>
    </xf>
    <xf numFmtId="49" fontId="15" fillId="4" borderId="0" xfId="0" applyNumberFormat="1" applyFont="1" applyFill="1" applyAlignment="1">
      <alignment horizontal="left" vertical="center" indent="1"/>
    </xf>
    <xf numFmtId="0" fontId="15" fillId="4" borderId="0" xfId="0" applyFont="1" applyFill="1" applyAlignment="1">
      <alignment horizontal="justify" vertical="center"/>
    </xf>
    <xf numFmtId="49" fontId="9" fillId="10" borderId="1" xfId="0" applyNumberFormat="1" applyFont="1" applyFill="1" applyBorder="1" applyAlignment="1" applyProtection="1">
      <alignment horizontal="center" vertical="center"/>
      <protection locked="0"/>
    </xf>
    <xf numFmtId="0" fontId="15" fillId="4" borderId="0" xfId="0" applyFont="1" applyFill="1" applyAlignment="1">
      <alignment vertical="center" wrapText="1"/>
    </xf>
    <xf numFmtId="0" fontId="15" fillId="4" borderId="0" xfId="0" applyFont="1" applyFill="1" applyAlignment="1">
      <alignment vertical="center"/>
    </xf>
    <xf numFmtId="0" fontId="15" fillId="4" borderId="0" xfId="0" applyFont="1" applyFill="1" applyAlignment="1">
      <alignment horizontal="left" vertical="center"/>
    </xf>
    <xf numFmtId="49" fontId="9" fillId="0" borderId="0" xfId="0" quotePrefix="1" applyNumberFormat="1" applyFont="1" applyAlignment="1">
      <alignment horizontal="left" vertical="top" wrapText="1"/>
    </xf>
    <xf numFmtId="49" fontId="9" fillId="4" borderId="0" xfId="0" applyNumberFormat="1" applyFont="1" applyFill="1" applyAlignment="1">
      <alignment horizontal="center" vertical="center"/>
    </xf>
    <xf numFmtId="0" fontId="15" fillId="4" borderId="0" xfId="0" applyFont="1" applyFill="1" applyAlignment="1">
      <alignment horizontal="center" vertical="center"/>
    </xf>
    <xf numFmtId="0" fontId="9" fillId="0" borderId="0" xfId="0" applyFont="1"/>
    <xf numFmtId="0" fontId="9" fillId="0" borderId="0" xfId="0" applyFont="1" applyAlignment="1">
      <alignment wrapText="1"/>
    </xf>
    <xf numFmtId="49" fontId="9" fillId="4" borderId="0" xfId="0" applyNumberFormat="1" applyFont="1" applyFill="1" applyAlignment="1" applyProtection="1">
      <alignment horizontal="center" vertical="center"/>
      <protection locked="0"/>
    </xf>
    <xf numFmtId="0" fontId="15" fillId="0" borderId="0" xfId="0" applyFont="1" applyAlignment="1">
      <alignment vertical="top" wrapText="1"/>
    </xf>
    <xf numFmtId="49" fontId="9" fillId="0" borderId="0" xfId="0" quotePrefix="1" applyNumberFormat="1" applyFont="1" applyAlignment="1">
      <alignment vertical="top" wrapText="1"/>
    </xf>
    <xf numFmtId="0" fontId="15" fillId="4" borderId="0" xfId="0" applyFont="1" applyFill="1"/>
    <xf numFmtId="49" fontId="9" fillId="0" borderId="0" xfId="0" quotePrefix="1" applyNumberFormat="1" applyFont="1" applyAlignment="1">
      <alignment horizontal="center" vertical="top" wrapText="1"/>
    </xf>
    <xf numFmtId="0" fontId="77" fillId="4" borderId="0" xfId="0" applyFont="1" applyFill="1" applyAlignment="1">
      <alignment vertical="center"/>
    </xf>
    <xf numFmtId="49" fontId="78" fillId="0" borderId="0" xfId="0" quotePrefix="1" applyNumberFormat="1" applyFont="1"/>
    <xf numFmtId="0" fontId="77" fillId="4" borderId="0" xfId="0" applyFont="1" applyFill="1" applyAlignment="1">
      <alignment horizontal="justify" vertical="center"/>
    </xf>
    <xf numFmtId="0" fontId="77" fillId="4" borderId="0" xfId="0" applyFont="1" applyFill="1"/>
    <xf numFmtId="49" fontId="77" fillId="4" borderId="0" xfId="0" applyNumberFormat="1" applyFont="1" applyFill="1" applyAlignment="1">
      <alignment vertical="center"/>
    </xf>
    <xf numFmtId="0" fontId="77" fillId="0" borderId="0" xfId="0" applyFont="1"/>
    <xf numFmtId="0" fontId="12" fillId="0" borderId="0" xfId="0" applyFont="1" applyAlignment="1">
      <alignment vertical="center"/>
    </xf>
    <xf numFmtId="0" fontId="6" fillId="0" borderId="14" xfId="4" applyFont="1" applyBorder="1" applyAlignment="1">
      <alignment horizontal="center" vertical="center" wrapText="1"/>
    </xf>
    <xf numFmtId="0" fontId="6" fillId="0" borderId="0" xfId="4" applyFont="1" applyAlignment="1">
      <alignment wrapText="1"/>
    </xf>
    <xf numFmtId="0" fontId="24" fillId="4" borderId="66" xfId="4" applyFont="1" applyFill="1" applyBorder="1" applyAlignment="1">
      <alignment horizontal="center" vertical="center" wrapText="1"/>
    </xf>
    <xf numFmtId="49" fontId="2" fillId="0" borderId="0" xfId="0" applyNumberFormat="1" applyFont="1" applyAlignment="1">
      <alignment horizontal="right" vertical="center"/>
    </xf>
    <xf numFmtId="0" fontId="0" fillId="0" borderId="0" xfId="0" applyAlignment="1">
      <alignment vertical="center"/>
    </xf>
    <xf numFmtId="0" fontId="13" fillId="0" borderId="0" xfId="0" applyFont="1" applyAlignment="1">
      <alignment horizontal="center" vertical="center"/>
    </xf>
    <xf numFmtId="0" fontId="45" fillId="13" borderId="0" xfId="0" applyFont="1" applyFill="1" applyAlignment="1">
      <alignment horizontal="center" vertical="center" wrapText="1"/>
    </xf>
    <xf numFmtId="0" fontId="44" fillId="13" borderId="0" xfId="0" applyFont="1" applyFill="1" applyAlignment="1">
      <alignment vertical="center"/>
    </xf>
    <xf numFmtId="0" fontId="45" fillId="4" borderId="0" xfId="0" applyFont="1" applyFill="1" applyAlignment="1">
      <alignment horizontal="center" vertical="center" wrapText="1"/>
    </xf>
    <xf numFmtId="2" fontId="8" fillId="6" borderId="70" xfId="4" applyNumberFormat="1" applyFont="1" applyFill="1" applyBorder="1" applyAlignment="1">
      <alignment horizontal="center" vertical="center"/>
    </xf>
    <xf numFmtId="4" fontId="4" fillId="6" borderId="10" xfId="4" applyNumberFormat="1" applyFont="1" applyFill="1" applyBorder="1" applyAlignment="1">
      <alignment vertical="center" wrapText="1"/>
    </xf>
    <xf numFmtId="0" fontId="12" fillId="6" borderId="13" xfId="0" applyFont="1" applyFill="1" applyBorder="1" applyAlignment="1">
      <alignment horizontal="center" vertical="center" wrapText="1"/>
    </xf>
    <xf numFmtId="49" fontId="9" fillId="0" borderId="0" xfId="4" applyNumberFormat="1" applyFont="1" applyAlignment="1">
      <alignment horizontal="left"/>
    </xf>
    <xf numFmtId="49" fontId="6" fillId="0" borderId="0" xfId="4" applyNumberFormat="1" applyFont="1" applyAlignment="1">
      <alignment vertical="center"/>
    </xf>
    <xf numFmtId="49" fontId="15" fillId="0" borderId="0" xfId="4" applyNumberFormat="1" applyFont="1" applyAlignment="1">
      <alignment vertical="center"/>
    </xf>
    <xf numFmtId="49" fontId="9" fillId="4" borderId="0" xfId="4" applyNumberFormat="1" applyFont="1" applyFill="1" applyAlignment="1">
      <alignment horizontal="left"/>
    </xf>
    <xf numFmtId="49" fontId="9" fillId="4" borderId="8" xfId="4" applyNumberFormat="1" applyFont="1" applyFill="1" applyBorder="1"/>
    <xf numFmtId="49" fontId="6" fillId="0" borderId="0" xfId="4" applyNumberFormat="1" applyFont="1" applyAlignment="1">
      <alignment vertical="center" wrapText="1"/>
    </xf>
    <xf numFmtId="0" fontId="6" fillId="0" borderId="14" xfId="4" applyFont="1" applyBorder="1" applyAlignment="1">
      <alignment horizontal="center" vertical="center"/>
    </xf>
    <xf numFmtId="49" fontId="57" fillId="0" borderId="21" xfId="4" applyNumberFormat="1" applyFont="1" applyBorder="1" applyAlignment="1">
      <alignment vertical="center" wrapText="1"/>
    </xf>
    <xf numFmtId="49" fontId="57" fillId="0" borderId="60" xfId="4" applyNumberFormat="1" applyFont="1" applyBorder="1" applyAlignment="1">
      <alignment vertical="center" wrapText="1"/>
    </xf>
    <xf numFmtId="49" fontId="57" fillId="0" borderId="20" xfId="4" applyNumberFormat="1" applyFont="1" applyBorder="1" applyAlignment="1">
      <alignment vertical="center" wrapText="1"/>
    </xf>
    <xf numFmtId="49" fontId="57" fillId="0" borderId="61" xfId="4" applyNumberFormat="1" applyFont="1" applyBorder="1" applyAlignment="1">
      <alignment vertical="center" wrapText="1"/>
    </xf>
    <xf numFmtId="0" fontId="24" fillId="4" borderId="44" xfId="4" applyFont="1" applyFill="1" applyBorder="1" applyAlignment="1">
      <alignment horizontal="center" vertical="center" wrapText="1"/>
    </xf>
    <xf numFmtId="0" fontId="57" fillId="0" borderId="4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58" xfId="4" applyFont="1" applyBorder="1" applyAlignment="1">
      <alignment horizontal="center" vertical="center" wrapText="1"/>
    </xf>
    <xf numFmtId="49" fontId="24" fillId="4" borderId="0" xfId="4" applyNumberFormat="1" applyFont="1" applyFill="1" applyAlignment="1">
      <alignment vertical="center" wrapText="1"/>
    </xf>
    <xf numFmtId="49" fontId="24" fillId="4" borderId="17" xfId="4" applyNumberFormat="1" applyFont="1" applyFill="1" applyBorder="1" applyAlignment="1">
      <alignment vertical="center" wrapText="1"/>
    </xf>
    <xf numFmtId="49" fontId="24" fillId="4" borderId="38" xfId="4" applyNumberFormat="1" applyFont="1" applyFill="1" applyBorder="1" applyAlignment="1">
      <alignment vertical="center" wrapText="1"/>
    </xf>
    <xf numFmtId="49" fontId="24" fillId="4" borderId="56" xfId="4" applyNumberFormat="1" applyFont="1" applyFill="1" applyBorder="1" applyAlignment="1">
      <alignment vertical="center" wrapText="1"/>
    </xf>
    <xf numFmtId="0" fontId="1" fillId="10" borderId="59" xfId="4" applyFill="1" applyBorder="1"/>
    <xf numFmtId="0" fontId="1" fillId="10" borderId="38" xfId="4" applyFill="1" applyBorder="1"/>
    <xf numFmtId="49" fontId="24" fillId="4" borderId="6" xfId="4" applyNumberFormat="1" applyFont="1" applyFill="1" applyBorder="1" applyAlignment="1">
      <alignment vertical="center" wrapText="1"/>
    </xf>
    <xf numFmtId="0" fontId="1" fillId="10" borderId="5" xfId="4" applyFill="1" applyBorder="1"/>
    <xf numFmtId="0" fontId="1" fillId="10" borderId="0" xfId="4" applyFill="1"/>
    <xf numFmtId="49" fontId="24" fillId="4" borderId="8" xfId="4" applyNumberFormat="1" applyFont="1" applyFill="1" applyBorder="1" applyAlignment="1">
      <alignment vertical="center" wrapText="1"/>
    </xf>
    <xf numFmtId="49" fontId="24" fillId="4" borderId="9" xfId="4" applyNumberFormat="1" applyFont="1" applyFill="1" applyBorder="1" applyAlignment="1">
      <alignment vertical="center" wrapText="1"/>
    </xf>
    <xf numFmtId="0" fontId="1" fillId="10" borderId="7" xfId="4" applyFill="1" applyBorder="1"/>
    <xf numFmtId="0" fontId="1" fillId="10" borderId="8" xfId="4" applyFill="1" applyBorder="1"/>
    <xf numFmtId="0" fontId="1" fillId="10" borderId="2" xfId="4" applyFill="1" applyBorder="1"/>
    <xf numFmtId="0" fontId="1" fillId="10" borderId="3" xfId="4" applyFill="1" applyBorder="1"/>
    <xf numFmtId="0" fontId="1" fillId="10" borderId="58" xfId="4" applyFill="1" applyBorder="1"/>
    <xf numFmtId="0" fontId="1" fillId="10" borderId="17" xfId="4" applyFill="1" applyBorder="1"/>
    <xf numFmtId="49" fontId="24" fillId="4" borderId="38" xfId="4" applyNumberFormat="1" applyFont="1" applyFill="1" applyBorder="1" applyAlignment="1">
      <alignment vertical="center"/>
    </xf>
    <xf numFmtId="49" fontId="24" fillId="4" borderId="0" xfId="4" applyNumberFormat="1" applyFont="1" applyFill="1" applyAlignment="1">
      <alignment vertical="center"/>
    </xf>
    <xf numFmtId="49" fontId="24" fillId="4" borderId="17" xfId="4" applyNumberFormat="1" applyFont="1" applyFill="1" applyBorder="1" applyAlignment="1">
      <alignment vertical="center"/>
    </xf>
    <xf numFmtId="49" fontId="4" fillId="9" borderId="11" xfId="0" applyNumberFormat="1" applyFont="1" applyFill="1" applyBorder="1" applyAlignment="1" applyProtection="1">
      <alignment horizontal="left" wrapText="1"/>
      <protection locked="0"/>
    </xf>
    <xf numFmtId="0" fontId="0" fillId="9" borderId="12" xfId="0" applyFill="1" applyBorder="1" applyAlignment="1" applyProtection="1">
      <alignment horizontal="left" wrapText="1"/>
      <protection locked="0"/>
    </xf>
    <xf numFmtId="0" fontId="0" fillId="9" borderId="13" xfId="0" applyFill="1" applyBorder="1" applyAlignment="1" applyProtection="1">
      <alignment horizontal="left" wrapText="1"/>
      <protection locked="0"/>
    </xf>
    <xf numFmtId="14" fontId="9" fillId="9" borderId="11" xfId="0" applyNumberFormat="1" applyFont="1" applyFill="1" applyBorder="1" applyAlignment="1" applyProtection="1">
      <alignment horizontal="right" vertical="center"/>
      <protection locked="0"/>
    </xf>
    <xf numFmtId="14" fontId="9" fillId="9" borderId="12" xfId="0" applyNumberFormat="1" applyFont="1" applyFill="1" applyBorder="1" applyAlignment="1" applyProtection="1">
      <alignment horizontal="right" vertical="center"/>
      <protection locked="0"/>
    </xf>
    <xf numFmtId="14" fontId="9" fillId="9" borderId="13" xfId="0" applyNumberFormat="1" applyFont="1" applyFill="1" applyBorder="1" applyAlignment="1" applyProtection="1">
      <alignment horizontal="right" vertical="center"/>
      <protection locked="0"/>
    </xf>
    <xf numFmtId="49" fontId="14" fillId="0" borderId="47"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49" xfId="0" applyNumberFormat="1" applyFont="1" applyBorder="1" applyAlignment="1">
      <alignment horizontal="center" vertical="center"/>
    </xf>
    <xf numFmtId="49" fontId="14" fillId="9" borderId="19" xfId="0" applyNumberFormat="1" applyFont="1" applyFill="1" applyBorder="1" applyAlignment="1" applyProtection="1">
      <alignment horizontal="center" vertical="center"/>
      <protection locked="0"/>
    </xf>
    <xf numFmtId="49" fontId="24" fillId="9" borderId="11" xfId="0" applyNumberFormat="1" applyFont="1" applyFill="1" applyBorder="1" applyAlignment="1" applyProtection="1">
      <alignment horizontal="left" vertical="center" wrapText="1"/>
      <protection locked="0"/>
    </xf>
    <xf numFmtId="49" fontId="24" fillId="9" borderId="12" xfId="0" applyNumberFormat="1" applyFont="1" applyFill="1" applyBorder="1" applyAlignment="1" applyProtection="1">
      <alignment horizontal="left" vertical="center" wrapText="1"/>
      <protection locked="0"/>
    </xf>
    <xf numFmtId="49" fontId="24" fillId="9" borderId="13" xfId="0" applyNumberFormat="1" applyFont="1" applyFill="1" applyBorder="1" applyAlignment="1" applyProtection="1">
      <alignment horizontal="left" vertical="center" wrapText="1"/>
      <protection locked="0"/>
    </xf>
    <xf numFmtId="49" fontId="9" fillId="9" borderId="11" xfId="0" applyNumberFormat="1" applyFont="1" applyFill="1" applyBorder="1" applyAlignment="1" applyProtection="1">
      <alignment horizontal="left" vertical="center"/>
      <protection locked="0"/>
    </xf>
    <xf numFmtId="0" fontId="9" fillId="9" borderId="12" xfId="0" applyFont="1" applyFill="1" applyBorder="1" applyAlignment="1" applyProtection="1">
      <alignment horizontal="left" vertical="center"/>
      <protection locked="0"/>
    </xf>
    <xf numFmtId="0" fontId="9" fillId="9" borderId="13" xfId="0" applyFont="1" applyFill="1" applyBorder="1" applyAlignment="1" applyProtection="1">
      <alignment horizontal="left" vertical="center"/>
      <protection locked="0"/>
    </xf>
    <xf numFmtId="14" fontId="24" fillId="9" borderId="11" xfId="0" applyNumberFormat="1" applyFont="1" applyFill="1" applyBorder="1" applyAlignment="1" applyProtection="1">
      <alignment horizontal="center"/>
      <protection locked="0"/>
    </xf>
    <xf numFmtId="14" fontId="24" fillId="9" borderId="12" xfId="0" applyNumberFormat="1" applyFont="1" applyFill="1" applyBorder="1" applyAlignment="1" applyProtection="1">
      <alignment horizontal="center"/>
      <protection locked="0"/>
    </xf>
    <xf numFmtId="14" fontId="24" fillId="9" borderId="13" xfId="0" applyNumberFormat="1" applyFont="1" applyFill="1" applyBorder="1" applyAlignment="1" applyProtection="1">
      <alignment horizontal="center"/>
      <protection locked="0"/>
    </xf>
    <xf numFmtId="2" fontId="24" fillId="6" borderId="11" xfId="0" applyNumberFormat="1" applyFont="1" applyFill="1" applyBorder="1" applyAlignment="1">
      <alignment horizontal="center" vertical="center"/>
    </xf>
    <xf numFmtId="2" fontId="24" fillId="6" borderId="12" xfId="0" applyNumberFormat="1" applyFont="1" applyFill="1" applyBorder="1" applyAlignment="1">
      <alignment horizontal="center" vertical="center"/>
    </xf>
    <xf numFmtId="2" fontId="24" fillId="6" borderId="13" xfId="0" applyNumberFormat="1" applyFont="1" applyFill="1" applyBorder="1" applyAlignment="1">
      <alignment horizontal="center" vertical="center"/>
    </xf>
    <xf numFmtId="14" fontId="9" fillId="6" borderId="11" xfId="0" applyNumberFormat="1" applyFont="1" applyFill="1" applyBorder="1" applyAlignment="1">
      <alignment horizontal="center" vertical="center"/>
    </xf>
    <xf numFmtId="14" fontId="9" fillId="6" borderId="12" xfId="0" applyNumberFormat="1" applyFont="1" applyFill="1" applyBorder="1" applyAlignment="1">
      <alignment horizontal="center" vertical="center"/>
    </xf>
    <xf numFmtId="49" fontId="14" fillId="0" borderId="0" xfId="0" applyNumberFormat="1" applyFont="1" applyAlignment="1">
      <alignment horizontal="left" vertical="center" wrapText="1"/>
    </xf>
    <xf numFmtId="49" fontId="14" fillId="0" borderId="0" xfId="0" quotePrefix="1" applyNumberFormat="1" applyFont="1" applyAlignment="1">
      <alignment horizontal="left" vertical="center" wrapText="1"/>
    </xf>
    <xf numFmtId="49" fontId="9" fillId="9" borderId="11" xfId="0" applyNumberFormat="1" applyFont="1" applyFill="1" applyBorder="1" applyAlignment="1">
      <alignment horizontal="center" vertical="center"/>
    </xf>
    <xf numFmtId="49" fontId="9" fillId="9" borderId="12" xfId="0" applyNumberFormat="1" applyFont="1" applyFill="1" applyBorder="1" applyAlignment="1">
      <alignment horizontal="center" vertical="center"/>
    </xf>
    <xf numFmtId="49" fontId="9" fillId="9" borderId="13" xfId="0" applyNumberFormat="1" applyFont="1" applyFill="1" applyBorder="1" applyAlignment="1">
      <alignment horizontal="center" vertical="center"/>
    </xf>
    <xf numFmtId="49" fontId="15" fillId="7" borderId="0" xfId="0" applyNumberFormat="1" applyFont="1" applyFill="1" applyAlignment="1">
      <alignment horizontal="center" vertical="center"/>
    </xf>
    <xf numFmtId="49" fontId="15" fillId="9" borderId="19" xfId="0" applyNumberFormat="1" applyFont="1" applyFill="1" applyBorder="1" applyAlignment="1" applyProtection="1">
      <alignment horizontal="left"/>
      <protection locked="0"/>
    </xf>
    <xf numFmtId="49" fontId="15" fillId="6" borderId="0" xfId="0" applyNumberFormat="1" applyFont="1" applyFill="1" applyAlignment="1">
      <alignment horizontal="center" vertical="center"/>
    </xf>
    <xf numFmtId="49" fontId="15" fillId="9" borderId="0" xfId="0" applyNumberFormat="1" applyFont="1" applyFill="1" applyAlignment="1">
      <alignment horizontal="center" vertical="center"/>
    </xf>
    <xf numFmtId="49" fontId="81" fillId="9" borderId="19" xfId="1" applyNumberFormat="1" applyFont="1" applyFill="1" applyBorder="1" applyAlignment="1" applyProtection="1">
      <alignment horizontal="center"/>
      <protection locked="0"/>
    </xf>
    <xf numFmtId="49" fontId="13" fillId="9" borderId="19" xfId="1" applyNumberFormat="1" applyFont="1" applyFill="1" applyBorder="1" applyAlignment="1" applyProtection="1">
      <alignment horizontal="center"/>
      <protection locked="0"/>
    </xf>
    <xf numFmtId="49" fontId="4" fillId="0" borderId="0" xfId="0" applyNumberFormat="1" applyFont="1" applyAlignment="1">
      <alignment horizontal="left" wrapText="1"/>
    </xf>
    <xf numFmtId="49" fontId="15" fillId="14" borderId="0" xfId="0" applyNumberFormat="1" applyFont="1" applyFill="1" applyAlignment="1">
      <alignment horizontal="center" vertical="center"/>
    </xf>
    <xf numFmtId="0" fontId="1" fillId="14" borderId="0" xfId="0" applyFont="1" applyFill="1" applyAlignment="1">
      <alignment vertical="center"/>
    </xf>
    <xf numFmtId="49" fontId="65" fillId="9" borderId="19" xfId="1" applyNumberFormat="1" applyFont="1" applyFill="1" applyBorder="1" applyAlignment="1" applyProtection="1">
      <alignment horizontal="left"/>
      <protection locked="0"/>
    </xf>
    <xf numFmtId="49" fontId="7" fillId="9" borderId="19" xfId="0" applyNumberFormat="1" applyFont="1" applyFill="1" applyBorder="1" applyAlignment="1" applyProtection="1">
      <alignment horizontal="left"/>
      <protection locked="0"/>
    </xf>
    <xf numFmtId="49" fontId="4" fillId="9" borderId="19" xfId="1" applyNumberFormat="1" applyFont="1" applyFill="1" applyBorder="1" applyAlignment="1" applyProtection="1">
      <alignment horizontal="center"/>
      <protection locked="0"/>
    </xf>
    <xf numFmtId="49" fontId="3" fillId="0" borderId="5" xfId="0" applyNumberFormat="1" applyFont="1" applyBorder="1" applyAlignment="1">
      <alignment horizontal="center" vertical="center"/>
    </xf>
    <xf numFmtId="0" fontId="0" fillId="0" borderId="0" xfId="0"/>
    <xf numFmtId="0" fontId="0" fillId="0" borderId="6" xfId="0" applyBorder="1"/>
    <xf numFmtId="49" fontId="3" fillId="0" borderId="5" xfId="0" applyNumberFormat="1" applyFont="1" applyBorder="1" applyAlignment="1">
      <alignment horizontal="center" vertical="center" wrapText="1"/>
    </xf>
    <xf numFmtId="49" fontId="14" fillId="0" borderId="5" xfId="0" applyNumberFormat="1" applyFont="1" applyBorder="1" applyAlignment="1">
      <alignment horizontal="center" vertical="center"/>
    </xf>
    <xf numFmtId="0" fontId="52" fillId="0" borderId="0" xfId="0" applyFont="1"/>
    <xf numFmtId="0" fontId="52" fillId="0" borderId="6" xfId="0" applyFont="1" applyBorder="1"/>
    <xf numFmtId="49" fontId="24" fillId="9" borderId="11" xfId="0" applyNumberFormat="1" applyFont="1" applyFill="1" applyBorder="1" applyAlignment="1" applyProtection="1">
      <alignment horizontal="left"/>
      <protection locked="0"/>
    </xf>
    <xf numFmtId="49" fontId="24" fillId="9" borderId="12" xfId="0" applyNumberFormat="1" applyFont="1" applyFill="1" applyBorder="1" applyAlignment="1" applyProtection="1">
      <alignment horizontal="left"/>
      <protection locked="0"/>
    </xf>
    <xf numFmtId="49" fontId="24" fillId="9" borderId="13" xfId="0" applyNumberFormat="1" applyFont="1" applyFill="1" applyBorder="1" applyAlignment="1" applyProtection="1">
      <alignment horizontal="left"/>
      <protection locked="0"/>
    </xf>
    <xf numFmtId="49" fontId="8" fillId="0" borderId="0" xfId="0" applyNumberFormat="1" applyFont="1" applyAlignment="1">
      <alignment horizontal="center" vertical="center"/>
    </xf>
    <xf numFmtId="49" fontId="26" fillId="0" borderId="0" xfId="0" applyNumberFormat="1" applyFont="1" applyAlignment="1">
      <alignment horizontal="center" vertical="center"/>
    </xf>
    <xf numFmtId="49" fontId="15"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20" fillId="0" borderId="0" xfId="0" applyNumberFormat="1" applyFont="1" applyAlignment="1">
      <alignment horizontal="center" vertical="center"/>
    </xf>
    <xf numFmtId="49" fontId="53" fillId="10" borderId="44" xfId="0" applyNumberFormat="1" applyFont="1" applyFill="1" applyBorder="1" applyAlignment="1" applyProtection="1">
      <alignment horizontal="center" wrapText="1"/>
      <protection locked="0"/>
    </xf>
    <xf numFmtId="49" fontId="53" fillId="10" borderId="45" xfId="0" applyNumberFormat="1" applyFont="1" applyFill="1" applyBorder="1" applyAlignment="1" applyProtection="1">
      <alignment horizontal="center" wrapText="1"/>
      <protection locked="0"/>
    </xf>
    <xf numFmtId="49" fontId="53" fillId="10" borderId="46" xfId="0" applyNumberFormat="1" applyFont="1" applyFill="1" applyBorder="1" applyAlignment="1" applyProtection="1">
      <alignment horizontal="center" wrapText="1"/>
      <protection locked="0"/>
    </xf>
    <xf numFmtId="49" fontId="37" fillId="0" borderId="0" xfId="0" applyNumberFormat="1" applyFont="1" applyAlignment="1">
      <alignment horizontal="left" wrapText="1"/>
    </xf>
    <xf numFmtId="49" fontId="3" fillId="4" borderId="0" xfId="0" applyNumberFormat="1" applyFont="1" applyFill="1" applyAlignment="1">
      <alignment horizontal="left" wrapText="1"/>
    </xf>
    <xf numFmtId="49" fontId="30" fillId="10" borderId="3" xfId="0" applyNumberFormat="1" applyFont="1" applyFill="1" applyBorder="1" applyAlignment="1" applyProtection="1">
      <alignment horizontal="left" vertical="top" wrapText="1"/>
      <protection locked="0"/>
    </xf>
    <xf numFmtId="49" fontId="30" fillId="10" borderId="0" xfId="0" applyNumberFormat="1" applyFont="1" applyFill="1" applyAlignment="1" applyProtection="1">
      <alignment horizontal="left" vertical="top" wrapText="1"/>
      <protection locked="0"/>
    </xf>
    <xf numFmtId="0" fontId="0" fillId="10" borderId="0" xfId="0" applyFill="1" applyAlignment="1" applyProtection="1">
      <alignment horizontal="left" vertical="top" wrapText="1"/>
      <protection locked="0"/>
    </xf>
    <xf numFmtId="49" fontId="36" fillId="4" borderId="0" xfId="0" applyNumberFormat="1" applyFont="1" applyFill="1" applyAlignment="1">
      <alignment horizontal="left" vertical="top" wrapText="1"/>
    </xf>
    <xf numFmtId="49" fontId="35" fillId="10" borderId="3" xfId="0" applyNumberFormat="1" applyFont="1" applyFill="1" applyBorder="1" applyAlignment="1" applyProtection="1">
      <alignment horizontal="left" vertical="top" wrapText="1"/>
      <protection locked="0"/>
    </xf>
    <xf numFmtId="49" fontId="35" fillId="10" borderId="0" xfId="0" applyNumberFormat="1" applyFont="1" applyFill="1" applyAlignment="1" applyProtection="1">
      <alignment horizontal="left" vertical="top" wrapText="1"/>
      <protection locked="0"/>
    </xf>
    <xf numFmtId="49" fontId="30" fillId="6" borderId="0" xfId="0" applyNumberFormat="1" applyFont="1" applyFill="1" applyAlignment="1">
      <alignment horizontal="left" wrapText="1"/>
    </xf>
    <xf numFmtId="49" fontId="36" fillId="4" borderId="0" xfId="0" applyNumberFormat="1" applyFont="1" applyFill="1" applyAlignment="1">
      <alignment horizontal="left" wrapText="1"/>
    </xf>
    <xf numFmtId="0" fontId="30" fillId="6" borderId="0" xfId="0" applyFont="1" applyFill="1" applyAlignment="1">
      <alignment horizontal="left" wrapText="1"/>
    </xf>
    <xf numFmtId="164" fontId="48" fillId="0" borderId="0" xfId="4" applyNumberFormat="1" applyFont="1" applyAlignment="1">
      <alignment horizontal="center" vertical="center" wrapText="1"/>
    </xf>
    <xf numFmtId="0" fontId="15" fillId="4" borderId="0" xfId="4" applyFont="1" applyFill="1" applyAlignment="1">
      <alignment horizontal="center" vertical="center"/>
    </xf>
    <xf numFmtId="0" fontId="30" fillId="0" borderId="0" xfId="4" applyFont="1" applyAlignment="1">
      <alignment horizontal="center" vertical="center" wrapText="1"/>
    </xf>
    <xf numFmtId="0" fontId="24" fillId="0" borderId="0" xfId="4" applyFont="1" applyAlignment="1">
      <alignment horizontal="left" vertical="center" wrapText="1"/>
    </xf>
    <xf numFmtId="0" fontId="6" fillId="0" borderId="0" xfId="0" applyFont="1" applyAlignment="1">
      <alignment vertical="center" wrapText="1"/>
    </xf>
    <xf numFmtId="0" fontId="12" fillId="6" borderId="2" xfId="4" applyFont="1" applyFill="1" applyBorder="1" applyAlignment="1">
      <alignment horizontal="center" vertical="center" wrapText="1"/>
    </xf>
    <xf numFmtId="0" fontId="12" fillId="6" borderId="3" xfId="4" applyFont="1" applyFill="1" applyBorder="1" applyAlignment="1">
      <alignment horizontal="center" vertical="center" wrapText="1"/>
    </xf>
    <xf numFmtId="0" fontId="12" fillId="6" borderId="4" xfId="4" applyFont="1" applyFill="1" applyBorder="1" applyAlignment="1">
      <alignment horizontal="center" vertical="center" wrapText="1"/>
    </xf>
    <xf numFmtId="0" fontId="12" fillId="6" borderId="7" xfId="4" applyFont="1" applyFill="1" applyBorder="1" applyAlignment="1">
      <alignment horizontal="center" vertical="center" wrapText="1"/>
    </xf>
    <xf numFmtId="0" fontId="12" fillId="6" borderId="8" xfId="4" applyFont="1" applyFill="1" applyBorder="1" applyAlignment="1">
      <alignment horizontal="center" vertical="center" wrapText="1"/>
    </xf>
    <xf numFmtId="0" fontId="12" fillId="6" borderId="9" xfId="4" applyFont="1" applyFill="1" applyBorder="1" applyAlignment="1">
      <alignment horizontal="center" vertical="center" wrapText="1"/>
    </xf>
    <xf numFmtId="0" fontId="12" fillId="6" borderId="11" xfId="4" applyFont="1" applyFill="1" applyBorder="1" applyAlignment="1">
      <alignment horizontal="center" vertical="center" wrapText="1"/>
    </xf>
    <xf numFmtId="0" fontId="12" fillId="6" borderId="12" xfId="4" applyFont="1" applyFill="1" applyBorder="1" applyAlignment="1">
      <alignment horizontal="center" vertical="center" wrapText="1"/>
    </xf>
    <xf numFmtId="0" fontId="12" fillId="6" borderId="13" xfId="4" applyFont="1" applyFill="1" applyBorder="1" applyAlignment="1">
      <alignment horizontal="center" vertical="center" wrapText="1"/>
    </xf>
    <xf numFmtId="0" fontId="6" fillId="0" borderId="0" xfId="0" applyFont="1" applyAlignment="1">
      <alignment horizontal="left" vertical="center" wrapText="1"/>
    </xf>
    <xf numFmtId="0" fontId="14" fillId="6" borderId="11" xfId="4"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0" borderId="0" xfId="4" applyFont="1" applyAlignment="1">
      <alignment horizontal="right" vertical="center" wrapText="1"/>
    </xf>
    <xf numFmtId="0" fontId="0" fillId="0" borderId="0" xfId="0" applyAlignment="1">
      <alignment horizontal="right" vertical="center" wrapText="1"/>
    </xf>
    <xf numFmtId="164" fontId="67" fillId="0" borderId="0" xfId="4" applyNumberFormat="1" applyFont="1" applyAlignment="1">
      <alignment horizontal="left" vertical="center" wrapText="1"/>
    </xf>
    <xf numFmtId="2" fontId="34" fillId="10" borderId="1" xfId="0" applyNumberFormat="1" applyFont="1" applyFill="1" applyBorder="1" applyAlignment="1" applyProtection="1">
      <alignment horizontal="center" vertical="center" wrapText="1"/>
      <protection locked="0"/>
    </xf>
    <xf numFmtId="164" fontId="3" fillId="10" borderId="1" xfId="0" applyNumberFormat="1"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25" fillId="0" borderId="0" xfId="4" applyFont="1" applyAlignment="1">
      <alignment horizontal="center" vertical="center"/>
    </xf>
    <xf numFmtId="0" fontId="14" fillId="6" borderId="12" xfId="4" applyFont="1" applyFill="1" applyBorder="1" applyAlignment="1">
      <alignment horizontal="center" vertical="center" wrapText="1"/>
    </xf>
    <xf numFmtId="0" fontId="14" fillId="6" borderId="13" xfId="4" applyFont="1" applyFill="1" applyBorder="1" applyAlignment="1">
      <alignment horizontal="center" vertical="center" wrapText="1"/>
    </xf>
    <xf numFmtId="164" fontId="3" fillId="10" borderId="20" xfId="0" applyNumberFormat="1" applyFont="1" applyFill="1" applyBorder="1" applyAlignment="1" applyProtection="1">
      <alignment horizontal="center" vertical="center"/>
      <protection locked="0"/>
    </xf>
    <xf numFmtId="0" fontId="3" fillId="10" borderId="51" xfId="0" applyFont="1" applyFill="1" applyBorder="1" applyAlignment="1" applyProtection="1">
      <alignment horizontal="center" vertical="center"/>
      <protection locked="0"/>
    </xf>
    <xf numFmtId="0" fontId="3" fillId="10" borderId="21" xfId="0" applyFont="1" applyFill="1" applyBorder="1" applyAlignment="1" applyProtection="1">
      <alignment horizontal="center" vertical="center"/>
      <protection locked="0"/>
    </xf>
    <xf numFmtId="2" fontId="34" fillId="10" borderId="20" xfId="0" applyNumberFormat="1" applyFont="1" applyFill="1" applyBorder="1" applyAlignment="1" applyProtection="1">
      <alignment horizontal="center" vertical="center" wrapText="1"/>
      <protection locked="0"/>
    </xf>
    <xf numFmtId="2" fontId="34" fillId="10" borderId="51" xfId="0" applyNumberFormat="1" applyFont="1" applyFill="1" applyBorder="1" applyAlignment="1" applyProtection="1">
      <alignment horizontal="center" vertical="center" wrapText="1"/>
      <protection locked="0"/>
    </xf>
    <xf numFmtId="2" fontId="34" fillId="10" borderId="21" xfId="0" applyNumberFormat="1" applyFont="1" applyFill="1" applyBorder="1" applyAlignment="1" applyProtection="1">
      <alignment horizontal="center" vertical="center" wrapText="1"/>
      <protection locked="0"/>
    </xf>
    <xf numFmtId="0" fontId="38" fillId="0" borderId="0" xfId="0" applyFont="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34" fillId="10" borderId="2" xfId="0" applyNumberFormat="1" applyFont="1" applyFill="1" applyBorder="1" applyAlignment="1" applyProtection="1">
      <alignment horizontal="left" vertical="top" wrapText="1"/>
      <protection locked="0"/>
    </xf>
    <xf numFmtId="49" fontId="34" fillId="10" borderId="3" xfId="0" applyNumberFormat="1" applyFont="1" applyFill="1" applyBorder="1" applyAlignment="1" applyProtection="1">
      <alignment horizontal="left" vertical="top" wrapText="1"/>
      <protection locked="0"/>
    </xf>
    <xf numFmtId="49" fontId="34" fillId="10" borderId="4" xfId="0" applyNumberFormat="1" applyFont="1" applyFill="1" applyBorder="1" applyAlignment="1" applyProtection="1">
      <alignment horizontal="left" vertical="top" wrapText="1"/>
      <protection locked="0"/>
    </xf>
    <xf numFmtId="49" fontId="34" fillId="10" borderId="5" xfId="0" applyNumberFormat="1" applyFont="1" applyFill="1" applyBorder="1" applyAlignment="1" applyProtection="1">
      <alignment horizontal="left" vertical="top" wrapText="1"/>
      <protection locked="0"/>
    </xf>
    <xf numFmtId="49" fontId="34" fillId="10" borderId="0" xfId="0" applyNumberFormat="1" applyFont="1" applyFill="1" applyAlignment="1" applyProtection="1">
      <alignment horizontal="left" vertical="top" wrapText="1"/>
      <protection locked="0"/>
    </xf>
    <xf numFmtId="49" fontId="34" fillId="10" borderId="6" xfId="0" applyNumberFormat="1" applyFont="1" applyFill="1" applyBorder="1" applyAlignment="1" applyProtection="1">
      <alignment horizontal="left" vertical="top" wrapText="1"/>
      <protection locked="0"/>
    </xf>
    <xf numFmtId="49" fontId="34" fillId="10" borderId="7" xfId="0" applyNumberFormat="1" applyFont="1" applyFill="1" applyBorder="1" applyAlignment="1" applyProtection="1">
      <alignment horizontal="left" vertical="top" wrapText="1"/>
      <protection locked="0"/>
    </xf>
    <xf numFmtId="49" fontId="34" fillId="10" borderId="8" xfId="0" applyNumberFormat="1" applyFont="1" applyFill="1" applyBorder="1" applyAlignment="1" applyProtection="1">
      <alignment horizontal="left" vertical="top" wrapText="1"/>
      <protection locked="0"/>
    </xf>
    <xf numFmtId="49" fontId="34" fillId="10" borderId="9" xfId="0" applyNumberFormat="1" applyFont="1" applyFill="1" applyBorder="1" applyAlignment="1" applyProtection="1">
      <alignment horizontal="left" vertical="top" wrapText="1"/>
      <protection locked="0"/>
    </xf>
    <xf numFmtId="49" fontId="26" fillId="10" borderId="2" xfId="0" applyNumberFormat="1" applyFont="1" applyFill="1" applyBorder="1" applyAlignment="1" applyProtection="1">
      <alignment horizontal="left" vertical="top" wrapText="1"/>
      <protection locked="0"/>
    </xf>
    <xf numFmtId="49" fontId="26" fillId="10" borderId="3" xfId="0" applyNumberFormat="1" applyFont="1" applyFill="1" applyBorder="1" applyAlignment="1" applyProtection="1">
      <alignment horizontal="left" vertical="top" wrapText="1"/>
      <protection locked="0"/>
    </xf>
    <xf numFmtId="49" fontId="26" fillId="10" borderId="4" xfId="0" applyNumberFormat="1" applyFont="1" applyFill="1" applyBorder="1" applyAlignment="1" applyProtection="1">
      <alignment horizontal="left" vertical="top" wrapText="1"/>
      <protection locked="0"/>
    </xf>
    <xf numFmtId="49" fontId="26" fillId="10" borderId="5" xfId="0" applyNumberFormat="1" applyFont="1" applyFill="1" applyBorder="1" applyAlignment="1" applyProtection="1">
      <alignment horizontal="left" vertical="top" wrapText="1"/>
      <protection locked="0"/>
    </xf>
    <xf numFmtId="49" fontId="26" fillId="10" borderId="0" xfId="0" applyNumberFormat="1" applyFont="1" applyFill="1" applyAlignment="1" applyProtection="1">
      <alignment horizontal="left" vertical="top" wrapText="1"/>
      <protection locked="0"/>
    </xf>
    <xf numFmtId="49" fontId="26" fillId="10" borderId="6" xfId="0" applyNumberFormat="1" applyFont="1" applyFill="1" applyBorder="1" applyAlignment="1" applyProtection="1">
      <alignment horizontal="left" vertical="top" wrapText="1"/>
      <protection locked="0"/>
    </xf>
    <xf numFmtId="49" fontId="26" fillId="10" borderId="7" xfId="0" applyNumberFormat="1" applyFont="1" applyFill="1" applyBorder="1" applyAlignment="1" applyProtection="1">
      <alignment horizontal="left" vertical="top" wrapText="1"/>
      <protection locked="0"/>
    </xf>
    <xf numFmtId="49" fontId="26" fillId="10" borderId="8" xfId="0" applyNumberFormat="1" applyFont="1" applyFill="1" applyBorder="1" applyAlignment="1" applyProtection="1">
      <alignment horizontal="left" vertical="top" wrapText="1"/>
      <protection locked="0"/>
    </xf>
    <xf numFmtId="49" fontId="26" fillId="10" borderId="9" xfId="0" applyNumberFormat="1" applyFont="1" applyFill="1" applyBorder="1" applyAlignment="1" applyProtection="1">
      <alignment horizontal="left" vertical="top" wrapText="1"/>
      <protection locked="0"/>
    </xf>
    <xf numFmtId="49" fontId="13" fillId="10" borderId="2" xfId="0" applyNumberFormat="1" applyFont="1" applyFill="1" applyBorder="1" applyAlignment="1" applyProtection="1">
      <alignment horizontal="center" vertical="center" wrapText="1"/>
      <protection locked="0"/>
    </xf>
    <xf numFmtId="49" fontId="13" fillId="10" borderId="3" xfId="0" applyNumberFormat="1" applyFont="1" applyFill="1" applyBorder="1" applyAlignment="1" applyProtection="1">
      <alignment horizontal="center" vertical="center" wrapText="1"/>
      <protection locked="0"/>
    </xf>
    <xf numFmtId="49" fontId="13" fillId="10" borderId="4" xfId="0" applyNumberFormat="1" applyFont="1" applyFill="1" applyBorder="1" applyAlignment="1" applyProtection="1">
      <alignment horizontal="center" vertical="center" wrapText="1"/>
      <protection locked="0"/>
    </xf>
    <xf numFmtId="49" fontId="13" fillId="10" borderId="5" xfId="0" applyNumberFormat="1" applyFont="1" applyFill="1" applyBorder="1" applyAlignment="1" applyProtection="1">
      <alignment horizontal="center" vertical="center" wrapText="1"/>
      <protection locked="0"/>
    </xf>
    <xf numFmtId="49" fontId="13" fillId="10" borderId="0" xfId="0" applyNumberFormat="1" applyFont="1" applyFill="1" applyAlignment="1" applyProtection="1">
      <alignment horizontal="center" vertical="center" wrapText="1"/>
      <protection locked="0"/>
    </xf>
    <xf numFmtId="49" fontId="13" fillId="10" borderId="6" xfId="0" applyNumberFormat="1" applyFont="1" applyFill="1" applyBorder="1" applyAlignment="1" applyProtection="1">
      <alignment horizontal="center" vertical="center" wrapText="1"/>
      <protection locked="0"/>
    </xf>
    <xf numFmtId="49" fontId="13" fillId="10" borderId="7" xfId="0" applyNumberFormat="1" applyFont="1" applyFill="1" applyBorder="1" applyAlignment="1" applyProtection="1">
      <alignment horizontal="center" vertical="center" wrapText="1"/>
      <protection locked="0"/>
    </xf>
    <xf numFmtId="49" fontId="13" fillId="10" borderId="8" xfId="0" applyNumberFormat="1" applyFont="1" applyFill="1" applyBorder="1" applyAlignment="1" applyProtection="1">
      <alignment horizontal="center" vertical="center" wrapText="1"/>
      <protection locked="0"/>
    </xf>
    <xf numFmtId="49" fontId="13" fillId="10" borderId="9" xfId="0" applyNumberFormat="1" applyFont="1" applyFill="1" applyBorder="1" applyAlignment="1" applyProtection="1">
      <alignment horizontal="center" vertical="center" wrapText="1"/>
      <protection locked="0"/>
    </xf>
    <xf numFmtId="164" fontId="24" fillId="10" borderId="2" xfId="0" applyNumberFormat="1" applyFont="1" applyFill="1" applyBorder="1" applyAlignment="1" applyProtection="1">
      <alignment horizontal="center" vertical="center" wrapText="1"/>
      <protection locked="0"/>
    </xf>
    <xf numFmtId="164" fontId="24" fillId="10" borderId="3" xfId="0" applyNumberFormat="1" applyFont="1" applyFill="1" applyBorder="1" applyAlignment="1" applyProtection="1">
      <alignment horizontal="center" vertical="center" wrapText="1"/>
      <protection locked="0"/>
    </xf>
    <xf numFmtId="164" fontId="24" fillId="10" borderId="4" xfId="0" applyNumberFormat="1" applyFont="1" applyFill="1" applyBorder="1" applyAlignment="1" applyProtection="1">
      <alignment horizontal="center" vertical="center" wrapText="1"/>
      <protection locked="0"/>
    </xf>
    <xf numFmtId="164" fontId="24" fillId="10" borderId="5" xfId="0" applyNumberFormat="1" applyFont="1" applyFill="1" applyBorder="1" applyAlignment="1" applyProtection="1">
      <alignment horizontal="center" vertical="center" wrapText="1"/>
      <protection locked="0"/>
    </xf>
    <xf numFmtId="164" fontId="24" fillId="10" borderId="0" xfId="0" applyNumberFormat="1" applyFont="1" applyFill="1" applyAlignment="1" applyProtection="1">
      <alignment horizontal="center" vertical="center" wrapText="1"/>
      <protection locked="0"/>
    </xf>
    <xf numFmtId="164" fontId="24" fillId="10" borderId="6" xfId="0" applyNumberFormat="1" applyFont="1" applyFill="1" applyBorder="1" applyAlignment="1" applyProtection="1">
      <alignment horizontal="center" vertical="center" wrapText="1"/>
      <protection locked="0"/>
    </xf>
    <xf numFmtId="164" fontId="24" fillId="10" borderId="7" xfId="0" applyNumberFormat="1" applyFont="1" applyFill="1" applyBorder="1" applyAlignment="1" applyProtection="1">
      <alignment horizontal="center" vertical="center" wrapText="1"/>
      <protection locked="0"/>
    </xf>
    <xf numFmtId="164" fontId="24" fillId="10" borderId="8" xfId="0" applyNumberFormat="1" applyFont="1" applyFill="1" applyBorder="1" applyAlignment="1" applyProtection="1">
      <alignment horizontal="center" vertical="center" wrapText="1"/>
      <protection locked="0"/>
    </xf>
    <xf numFmtId="164" fontId="24" fillId="10" borderId="9" xfId="0" applyNumberFormat="1" applyFont="1" applyFill="1" applyBorder="1" applyAlignment="1" applyProtection="1">
      <alignment horizontal="center" vertical="center" wrapText="1"/>
      <protection locked="0"/>
    </xf>
    <xf numFmtId="164" fontId="24" fillId="6" borderId="2" xfId="0" applyNumberFormat="1" applyFont="1" applyFill="1" applyBorder="1" applyAlignment="1">
      <alignment horizontal="center" vertical="center" wrapText="1"/>
    </xf>
    <xf numFmtId="164" fontId="24" fillId="6" borderId="3" xfId="0" applyNumberFormat="1" applyFont="1" applyFill="1" applyBorder="1" applyAlignment="1">
      <alignment horizontal="center" vertical="center" wrapText="1"/>
    </xf>
    <xf numFmtId="0" fontId="24" fillId="6" borderId="3" xfId="0" applyFont="1" applyFill="1" applyBorder="1"/>
    <xf numFmtId="0" fontId="24" fillId="6" borderId="4" xfId="0" applyFont="1" applyFill="1" applyBorder="1"/>
    <xf numFmtId="164" fontId="24" fillId="6" borderId="5" xfId="0" applyNumberFormat="1" applyFont="1" applyFill="1" applyBorder="1" applyAlignment="1">
      <alignment horizontal="center" vertical="center" wrapText="1"/>
    </xf>
    <xf numFmtId="164" fontId="24" fillId="6" borderId="0" xfId="0" applyNumberFormat="1" applyFont="1" applyFill="1" applyAlignment="1">
      <alignment horizontal="center" vertical="center" wrapText="1"/>
    </xf>
    <xf numFmtId="0" fontId="24" fillId="6" borderId="0" xfId="0" applyFont="1" applyFill="1"/>
    <xf numFmtId="0" fontId="24" fillId="6" borderId="6" xfId="0" applyFont="1" applyFill="1" applyBorder="1"/>
    <xf numFmtId="0" fontId="24" fillId="6" borderId="7" xfId="0" applyFont="1" applyFill="1" applyBorder="1"/>
    <xf numFmtId="0" fontId="24" fillId="6" borderId="8" xfId="0" applyFont="1" applyFill="1" applyBorder="1"/>
    <xf numFmtId="0" fontId="24" fillId="6" borderId="9" xfId="0" applyFont="1" applyFill="1" applyBorder="1"/>
    <xf numFmtId="0" fontId="23" fillId="0" borderId="0" xfId="0" applyFont="1" applyAlignment="1">
      <alignment horizontal="center"/>
    </xf>
    <xf numFmtId="0" fontId="21" fillId="0" borderId="0" xfId="0" applyFont="1" applyAlignment="1">
      <alignment horizontal="left"/>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9" fontId="32" fillId="0" borderId="4"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0" xfId="0" applyNumberFormat="1" applyFont="1" applyAlignment="1">
      <alignment horizontal="center" vertical="center" wrapText="1"/>
    </xf>
    <xf numFmtId="49" fontId="32" fillId="0" borderId="6"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8" xfId="0" applyNumberFormat="1" applyFont="1" applyBorder="1" applyAlignment="1">
      <alignment horizontal="center" vertical="center" wrapText="1"/>
    </xf>
    <xf numFmtId="49" fontId="32" fillId="0" borderId="9"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26" fillId="0" borderId="6"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9" xfId="0" applyNumberFormat="1" applyFont="1" applyBorder="1" applyAlignment="1">
      <alignment horizontal="center" vertical="center" wrapText="1"/>
    </xf>
    <xf numFmtId="0" fontId="30" fillId="0" borderId="0" xfId="0" applyFont="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49" fontId="55" fillId="4" borderId="3" xfId="0" applyNumberFormat="1" applyFont="1" applyFill="1" applyBorder="1" applyAlignment="1">
      <alignment horizontal="left" wrapText="1"/>
    </xf>
    <xf numFmtId="0" fontId="0" fillId="0" borderId="3" xfId="0" applyBorder="1" applyAlignment="1">
      <alignment wrapText="1"/>
    </xf>
    <xf numFmtId="0" fontId="0" fillId="0" borderId="0" xfId="0" applyAlignment="1">
      <alignment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49" fontId="25" fillId="0" borderId="0" xfId="0" quotePrefix="1" applyNumberFormat="1" applyFont="1" applyAlignment="1">
      <alignment horizontal="left" vertical="center" wrapText="1"/>
    </xf>
    <xf numFmtId="49" fontId="25" fillId="0" borderId="0" xfId="0" applyNumberFormat="1" applyFont="1" applyAlignment="1">
      <alignment horizontal="left" vertical="center" wrapText="1"/>
    </xf>
    <xf numFmtId="49" fontId="29" fillId="4" borderId="3" xfId="0" applyNumberFormat="1" applyFont="1" applyFill="1" applyBorder="1" applyAlignment="1">
      <alignment horizontal="right" vertical="center" wrapText="1"/>
    </xf>
    <xf numFmtId="49" fontId="29" fillId="4" borderId="4" xfId="0" applyNumberFormat="1" applyFont="1" applyFill="1" applyBorder="1" applyAlignment="1">
      <alignment horizontal="right" vertical="center" wrapText="1"/>
    </xf>
    <xf numFmtId="49" fontId="29" fillId="4" borderId="0" xfId="0" applyNumberFormat="1" applyFont="1" applyFill="1" applyAlignment="1">
      <alignment horizontal="right" vertical="center" wrapText="1"/>
    </xf>
    <xf numFmtId="49" fontId="29" fillId="4" borderId="6" xfId="0" applyNumberFormat="1" applyFont="1" applyFill="1" applyBorder="1" applyAlignment="1">
      <alignment horizontal="right" vertical="center" wrapText="1"/>
    </xf>
    <xf numFmtId="49" fontId="29" fillId="4" borderId="8" xfId="0" applyNumberFormat="1" applyFont="1" applyFill="1" applyBorder="1" applyAlignment="1">
      <alignment horizontal="right" vertical="center" wrapText="1"/>
    </xf>
    <xf numFmtId="49" fontId="29" fillId="4" borderId="9" xfId="0" applyNumberFormat="1" applyFont="1" applyFill="1" applyBorder="1" applyAlignment="1">
      <alignment horizontal="right" vertical="center" wrapText="1"/>
    </xf>
    <xf numFmtId="165" fontId="13" fillId="6" borderId="1" xfId="0" applyNumberFormat="1" applyFont="1" applyFill="1" applyBorder="1" applyAlignment="1">
      <alignment horizontal="right" vertical="center" shrinkToFit="1"/>
    </xf>
    <xf numFmtId="164" fontId="7" fillId="0" borderId="22" xfId="0" applyNumberFormat="1" applyFont="1" applyBorder="1" applyAlignment="1">
      <alignment horizontal="center" vertical="center"/>
    </xf>
    <xf numFmtId="164" fontId="7" fillId="0" borderId="23" xfId="0" applyNumberFormat="1" applyFont="1" applyBorder="1" applyAlignment="1">
      <alignment horizontal="center" vertical="center"/>
    </xf>
    <xf numFmtId="1" fontId="13" fillId="10" borderId="24" xfId="0" applyNumberFormat="1" applyFont="1" applyFill="1" applyBorder="1" applyAlignment="1" applyProtection="1">
      <alignment horizontal="center" vertical="center" shrinkToFit="1"/>
      <protection locked="0"/>
    </xf>
    <xf numFmtId="1" fontId="13" fillId="10" borderId="25" xfId="0" applyNumberFormat="1" applyFont="1" applyFill="1" applyBorder="1" applyAlignment="1" applyProtection="1">
      <alignment horizontal="center" vertical="center" shrinkToFit="1"/>
      <protection locked="0"/>
    </xf>
    <xf numFmtId="1" fontId="13" fillId="10" borderId="26" xfId="0" applyNumberFormat="1" applyFont="1" applyFill="1" applyBorder="1" applyAlignment="1" applyProtection="1">
      <alignment horizontal="center" vertical="center" shrinkToFit="1"/>
      <protection locked="0"/>
    </xf>
    <xf numFmtId="165" fontId="13" fillId="10" borderId="22" xfId="0" applyNumberFormat="1" applyFont="1" applyFill="1" applyBorder="1" applyAlignment="1" applyProtection="1">
      <alignment horizontal="center" vertical="center" shrinkToFit="1"/>
      <protection locked="0"/>
    </xf>
    <xf numFmtId="165" fontId="13" fillId="10" borderId="25" xfId="0" applyNumberFormat="1" applyFont="1" applyFill="1" applyBorder="1" applyAlignment="1" applyProtection="1">
      <alignment horizontal="center" vertical="center" shrinkToFit="1"/>
      <protection locked="0"/>
    </xf>
    <xf numFmtId="165" fontId="13" fillId="10" borderId="26" xfId="0" applyNumberFormat="1" applyFont="1" applyFill="1" applyBorder="1" applyAlignment="1" applyProtection="1">
      <alignment horizontal="center" vertical="center" shrinkToFit="1"/>
      <protection locked="0"/>
    </xf>
    <xf numFmtId="164" fontId="7" fillId="0" borderId="27" xfId="0" applyNumberFormat="1" applyFont="1" applyBorder="1" applyAlignment="1">
      <alignment horizontal="center" vertical="center"/>
    </xf>
    <xf numFmtId="164" fontId="7" fillId="0" borderId="28" xfId="0" applyNumberFormat="1" applyFont="1" applyBorder="1" applyAlignment="1">
      <alignment horizontal="center" vertical="center"/>
    </xf>
    <xf numFmtId="1" fontId="13" fillId="10" borderId="29" xfId="0" applyNumberFormat="1" applyFont="1" applyFill="1" applyBorder="1" applyAlignment="1" applyProtection="1">
      <alignment horizontal="center" vertical="center" shrinkToFit="1"/>
      <protection locked="0"/>
    </xf>
    <xf numFmtId="1" fontId="13" fillId="10" borderId="30" xfId="0" applyNumberFormat="1" applyFont="1" applyFill="1" applyBorder="1" applyAlignment="1" applyProtection="1">
      <alignment horizontal="center" vertical="center" shrinkToFit="1"/>
      <protection locked="0"/>
    </xf>
    <xf numFmtId="1" fontId="13" fillId="10" borderId="31" xfId="0" applyNumberFormat="1" applyFont="1" applyFill="1" applyBorder="1" applyAlignment="1" applyProtection="1">
      <alignment horizontal="center" vertical="center" shrinkToFit="1"/>
      <protection locked="0"/>
    </xf>
    <xf numFmtId="165" fontId="13" fillId="10" borderId="27" xfId="0" applyNumberFormat="1" applyFont="1" applyFill="1" applyBorder="1" applyAlignment="1" applyProtection="1">
      <alignment horizontal="center" vertical="center" shrinkToFit="1"/>
      <protection locked="0"/>
    </xf>
    <xf numFmtId="165" fontId="13" fillId="10" borderId="30" xfId="0" applyNumberFormat="1" applyFont="1" applyFill="1" applyBorder="1" applyAlignment="1" applyProtection="1">
      <alignment horizontal="center" vertical="center" shrinkToFit="1"/>
      <protection locked="0"/>
    </xf>
    <xf numFmtId="165" fontId="13" fillId="10" borderId="31" xfId="0" applyNumberFormat="1" applyFont="1" applyFill="1" applyBorder="1" applyAlignment="1" applyProtection="1">
      <alignment horizontal="center" vertical="center" shrinkToFit="1"/>
      <protection locked="0"/>
    </xf>
    <xf numFmtId="164" fontId="7" fillId="0" borderId="32" xfId="0" applyNumberFormat="1" applyFont="1" applyBorder="1" applyAlignment="1">
      <alignment horizontal="center" vertical="center"/>
    </xf>
    <xf numFmtId="164" fontId="7" fillId="0" borderId="33" xfId="0" applyNumberFormat="1" applyFont="1" applyBorder="1" applyAlignment="1">
      <alignment horizontal="center" vertical="center"/>
    </xf>
    <xf numFmtId="1" fontId="13" fillId="10" borderId="34" xfId="0" applyNumberFormat="1" applyFont="1" applyFill="1" applyBorder="1" applyAlignment="1" applyProtection="1">
      <alignment horizontal="center" vertical="center" shrinkToFit="1"/>
      <protection locked="0"/>
    </xf>
    <xf numFmtId="1" fontId="13" fillId="10" borderId="35" xfId="0" applyNumberFormat="1" applyFont="1" applyFill="1" applyBorder="1" applyAlignment="1" applyProtection="1">
      <alignment horizontal="center" vertical="center" shrinkToFit="1"/>
      <protection locked="0"/>
    </xf>
    <xf numFmtId="1" fontId="13" fillId="10" borderId="36" xfId="0" applyNumberFormat="1" applyFont="1" applyFill="1" applyBorder="1" applyAlignment="1" applyProtection="1">
      <alignment horizontal="center" vertical="center" shrinkToFit="1"/>
      <protection locked="0"/>
    </xf>
    <xf numFmtId="165" fontId="13" fillId="10" borderId="32" xfId="0" applyNumberFormat="1" applyFont="1" applyFill="1" applyBorder="1" applyAlignment="1" applyProtection="1">
      <alignment horizontal="center" vertical="center" shrinkToFit="1"/>
      <protection locked="0"/>
    </xf>
    <xf numFmtId="165" fontId="13" fillId="10" borderId="35" xfId="0" applyNumberFormat="1" applyFont="1" applyFill="1" applyBorder="1" applyAlignment="1" applyProtection="1">
      <alignment horizontal="center" vertical="center" shrinkToFit="1"/>
      <protection locked="0"/>
    </xf>
    <xf numFmtId="165" fontId="13" fillId="10" borderId="36" xfId="0" applyNumberFormat="1" applyFont="1" applyFill="1" applyBorder="1" applyAlignment="1" applyProtection="1">
      <alignment horizontal="center" vertical="center" shrinkToFit="1"/>
      <protection locked="0"/>
    </xf>
    <xf numFmtId="0" fontId="26" fillId="0" borderId="1" xfId="0" applyFont="1" applyBorder="1" applyAlignment="1">
      <alignment horizontal="center" vertical="center" wrapText="1"/>
    </xf>
    <xf numFmtId="49" fontId="9" fillId="0" borderId="3" xfId="0" applyNumberFormat="1" applyFont="1" applyBorder="1" applyAlignment="1">
      <alignment horizontal="left" vertical="top" wrapText="1"/>
    </xf>
    <xf numFmtId="49" fontId="9" fillId="0" borderId="0" xfId="0" applyNumberFormat="1" applyFont="1" applyAlignment="1">
      <alignment horizontal="left" vertical="top" wrapText="1"/>
    </xf>
    <xf numFmtId="49" fontId="26" fillId="4" borderId="2" xfId="0" applyNumberFormat="1" applyFont="1" applyFill="1" applyBorder="1" applyAlignment="1">
      <alignment horizontal="center" vertical="center" wrapText="1"/>
    </xf>
    <xf numFmtId="49" fontId="26" fillId="4" borderId="3" xfId="0" applyNumberFormat="1" applyFont="1" applyFill="1" applyBorder="1" applyAlignment="1">
      <alignment horizontal="center" vertical="center" wrapText="1"/>
    </xf>
    <xf numFmtId="49" fontId="26" fillId="4" borderId="4" xfId="0" applyNumberFormat="1" applyFont="1" applyFill="1" applyBorder="1" applyAlignment="1">
      <alignment horizontal="center" vertical="center" wrapText="1"/>
    </xf>
    <xf numFmtId="49" fontId="26" fillId="4" borderId="5" xfId="0" applyNumberFormat="1" applyFont="1" applyFill="1" applyBorder="1" applyAlignment="1">
      <alignment horizontal="center" vertical="center" wrapText="1"/>
    </xf>
    <xf numFmtId="49" fontId="26" fillId="4" borderId="0" xfId="0" applyNumberFormat="1" applyFont="1" applyFill="1" applyAlignment="1">
      <alignment horizontal="center" vertical="center" wrapText="1"/>
    </xf>
    <xf numFmtId="49" fontId="26" fillId="4" borderId="6" xfId="0" applyNumberFormat="1" applyFont="1" applyFill="1" applyBorder="1" applyAlignment="1">
      <alignment horizontal="center" vertical="center" wrapText="1"/>
    </xf>
    <xf numFmtId="49" fontId="26" fillId="4" borderId="7" xfId="0" applyNumberFormat="1" applyFont="1" applyFill="1" applyBorder="1" applyAlignment="1">
      <alignment horizontal="center" vertical="center" wrapText="1"/>
    </xf>
    <xf numFmtId="49" fontId="26" fillId="4" borderId="8" xfId="0" applyNumberFormat="1" applyFont="1" applyFill="1" applyBorder="1" applyAlignment="1">
      <alignment horizontal="center" vertical="center" wrapText="1"/>
    </xf>
    <xf numFmtId="49" fontId="26" fillId="4" borderId="9"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26" fillId="6" borderId="2"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4" xfId="0" applyFont="1" applyFill="1" applyBorder="1" applyAlignment="1">
      <alignment horizontal="left" vertical="top" wrapText="1"/>
    </xf>
    <xf numFmtId="0" fontId="26" fillId="6" borderId="5" xfId="0" applyFont="1" applyFill="1" applyBorder="1" applyAlignment="1">
      <alignment horizontal="left" vertical="top" wrapText="1"/>
    </xf>
    <xf numFmtId="0" fontId="26" fillId="6" borderId="0" xfId="0" applyFont="1" applyFill="1" applyAlignment="1">
      <alignment horizontal="left" vertical="top" wrapText="1"/>
    </xf>
    <xf numFmtId="0" fontId="26" fillId="6" borderId="6"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8" xfId="0" applyFont="1" applyFill="1" applyBorder="1" applyAlignment="1">
      <alignment horizontal="left" vertical="top" wrapText="1"/>
    </xf>
    <xf numFmtId="0" fontId="26" fillId="6" borderId="9" xfId="0" applyFont="1" applyFill="1" applyBorder="1" applyAlignment="1">
      <alignment horizontal="left" vertical="top" wrapText="1"/>
    </xf>
    <xf numFmtId="0" fontId="51" fillId="6" borderId="2"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0" xfId="0" applyFont="1" applyFill="1" applyAlignment="1">
      <alignment horizontal="center" vertical="center" wrapText="1"/>
    </xf>
    <xf numFmtId="0" fontId="51" fillId="6" borderId="6"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9" xfId="0" applyFont="1" applyFill="1" applyBorder="1" applyAlignment="1">
      <alignment horizontal="left" vertical="top" wrapText="1"/>
    </xf>
    <xf numFmtId="165" fontId="20" fillId="6" borderId="1" xfId="0" applyNumberFormat="1" applyFont="1" applyFill="1" applyBorder="1" applyAlignment="1">
      <alignment horizontal="right" vertical="center" wrapText="1"/>
    </xf>
    <xf numFmtId="49" fontId="9" fillId="4" borderId="0" xfId="0" applyNumberFormat="1" applyFont="1" applyFill="1" applyAlignment="1">
      <alignment horizontal="left" wrapText="1"/>
    </xf>
    <xf numFmtId="0" fontId="0" fillId="0" borderId="8" xfId="0" applyBorder="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5" fontId="20" fillId="6" borderId="2" xfId="0" applyNumberFormat="1" applyFont="1" applyFill="1" applyBorder="1" applyAlignment="1">
      <alignment horizontal="right" vertical="center" wrapText="1"/>
    </xf>
    <xf numFmtId="165" fontId="20" fillId="6" borderId="3" xfId="0" applyNumberFormat="1" applyFont="1" applyFill="1" applyBorder="1" applyAlignment="1">
      <alignment horizontal="right" vertical="center" wrapText="1"/>
    </xf>
    <xf numFmtId="165" fontId="20" fillId="6" borderId="4" xfId="0" applyNumberFormat="1" applyFont="1" applyFill="1" applyBorder="1" applyAlignment="1">
      <alignment horizontal="right" vertical="center" wrapText="1"/>
    </xf>
    <xf numFmtId="165" fontId="20" fillId="6" borderId="5" xfId="0" applyNumberFormat="1" applyFont="1" applyFill="1" applyBorder="1" applyAlignment="1">
      <alignment horizontal="right" vertical="center" wrapText="1"/>
    </xf>
    <xf numFmtId="165" fontId="20" fillId="6" borderId="0" xfId="0" applyNumberFormat="1" applyFont="1" applyFill="1" applyAlignment="1">
      <alignment horizontal="right" vertical="center" wrapText="1"/>
    </xf>
    <xf numFmtId="165" fontId="20" fillId="6" borderId="6" xfId="0" applyNumberFormat="1" applyFont="1" applyFill="1" applyBorder="1" applyAlignment="1">
      <alignment horizontal="right" vertical="center" wrapText="1"/>
    </xf>
    <xf numFmtId="165" fontId="20" fillId="6" borderId="7" xfId="0" applyNumberFormat="1" applyFont="1" applyFill="1" applyBorder="1" applyAlignment="1">
      <alignment horizontal="right" vertical="center" wrapText="1"/>
    </xf>
    <xf numFmtId="165" fontId="20" fillId="6" borderId="8" xfId="0" applyNumberFormat="1" applyFont="1" applyFill="1" applyBorder="1" applyAlignment="1">
      <alignment horizontal="right" vertical="center" wrapText="1"/>
    </xf>
    <xf numFmtId="165" fontId="20" fillId="6" borderId="9" xfId="0" applyNumberFormat="1" applyFont="1" applyFill="1" applyBorder="1" applyAlignment="1">
      <alignment horizontal="right" vertical="center" wrapText="1"/>
    </xf>
    <xf numFmtId="0" fontId="15" fillId="4" borderId="0" xfId="0" applyFont="1" applyFill="1" applyAlignment="1">
      <alignment horizontal="left"/>
    </xf>
    <xf numFmtId="165" fontId="20" fillId="8" borderId="1" xfId="0" applyNumberFormat="1" applyFont="1" applyFill="1" applyBorder="1" applyAlignment="1">
      <alignment horizontal="right" vertical="center" wrapText="1"/>
    </xf>
    <xf numFmtId="0" fontId="27" fillId="4" borderId="0" xfId="0" applyFont="1" applyFill="1" applyAlignment="1">
      <alignment horizontal="left" vertical="center"/>
    </xf>
    <xf numFmtId="9" fontId="9" fillId="6" borderId="1" xfId="3" applyFont="1" applyFill="1" applyBorder="1" applyAlignment="1" applyProtection="1">
      <alignment horizontal="center" vertical="center" wrapText="1"/>
    </xf>
    <xf numFmtId="165" fontId="9" fillId="6" borderId="1" xfId="0" applyNumberFormat="1" applyFont="1" applyFill="1" applyBorder="1" applyAlignment="1">
      <alignment horizontal="right" vertical="center"/>
    </xf>
    <xf numFmtId="49" fontId="24" fillId="4" borderId="2" xfId="0" applyNumberFormat="1" applyFont="1" applyFill="1" applyBorder="1" applyAlignment="1">
      <alignment horizontal="center" vertical="center" wrapText="1"/>
    </xf>
    <xf numFmtId="0" fontId="50" fillId="6" borderId="2"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0" fillId="6" borderId="4" xfId="0" applyFont="1" applyFill="1" applyBorder="1" applyAlignment="1">
      <alignment horizontal="center" vertical="center" wrapText="1"/>
    </xf>
    <xf numFmtId="0" fontId="50" fillId="6" borderId="5" xfId="0" applyFont="1" applyFill="1" applyBorder="1" applyAlignment="1">
      <alignment horizontal="center" vertical="center" wrapText="1"/>
    </xf>
    <xf numFmtId="0" fontId="50" fillId="6" borderId="0" xfId="0" applyFont="1" applyFill="1" applyAlignment="1">
      <alignment horizontal="center" vertical="center" wrapText="1"/>
    </xf>
    <xf numFmtId="0" fontId="50" fillId="6" borderId="6"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0" fillId="6" borderId="8" xfId="0" applyFont="1" applyFill="1" applyBorder="1" applyAlignment="1">
      <alignment horizontal="center" vertical="center" wrapText="1"/>
    </xf>
    <xf numFmtId="0" fontId="50" fillId="6" borderId="9" xfId="0" applyFont="1" applyFill="1" applyBorder="1" applyAlignment="1">
      <alignment horizontal="center" vertical="center" wrapText="1"/>
    </xf>
    <xf numFmtId="165" fontId="42" fillId="5" borderId="1" xfId="0" applyNumberFormat="1" applyFont="1" applyFill="1" applyBorder="1" applyAlignment="1">
      <alignment horizontal="right" vertical="center" wrapText="1"/>
    </xf>
    <xf numFmtId="0" fontId="42" fillId="5" borderId="1" xfId="0" applyFont="1" applyFill="1" applyBorder="1" applyAlignment="1">
      <alignment horizontal="right" vertical="center" wrapText="1"/>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Alignment="1">
      <alignment horizontal="left" vertical="top" wrapText="1"/>
    </xf>
    <xf numFmtId="0" fontId="7" fillId="6" borderId="6" xfId="0" applyFont="1" applyFill="1" applyBorder="1" applyAlignment="1">
      <alignment horizontal="left" vertical="top" wrapText="1"/>
    </xf>
    <xf numFmtId="0" fontId="7" fillId="6" borderId="7"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6" borderId="9" xfId="0" applyFont="1" applyFill="1" applyBorder="1" applyAlignment="1">
      <alignment horizontal="left" vertical="top" wrapText="1"/>
    </xf>
    <xf numFmtId="165" fontId="42" fillId="6" borderId="1" xfId="0" applyNumberFormat="1" applyFont="1" applyFill="1" applyBorder="1" applyAlignment="1">
      <alignment horizontal="right" vertical="center" wrapText="1"/>
    </xf>
    <xf numFmtId="0" fontId="42" fillId="6" borderId="1" xfId="0" applyFont="1" applyFill="1" applyBorder="1" applyAlignment="1">
      <alignment horizontal="right" vertical="center" wrapText="1"/>
    </xf>
    <xf numFmtId="49" fontId="32" fillId="4" borderId="2" xfId="0" applyNumberFormat="1" applyFont="1" applyFill="1" applyBorder="1" applyAlignment="1">
      <alignment horizontal="center" vertical="center" wrapText="1"/>
    </xf>
    <xf numFmtId="49" fontId="32" fillId="4" borderId="3" xfId="0" applyNumberFormat="1" applyFont="1" applyFill="1" applyBorder="1" applyAlignment="1">
      <alignment horizontal="center" vertical="center" wrapText="1"/>
    </xf>
    <xf numFmtId="49" fontId="32" fillId="4" borderId="5" xfId="0" applyNumberFormat="1" applyFont="1" applyFill="1" applyBorder="1" applyAlignment="1">
      <alignment horizontal="center" vertical="center" wrapText="1"/>
    </xf>
    <xf numFmtId="49" fontId="32" fillId="4" borderId="0" xfId="0" applyNumberFormat="1" applyFont="1" applyFill="1" applyAlignment="1">
      <alignment horizontal="center" vertical="center" wrapText="1"/>
    </xf>
    <xf numFmtId="49" fontId="32" fillId="4" borderId="7" xfId="0" applyNumberFormat="1" applyFont="1" applyFill="1" applyBorder="1" applyAlignment="1">
      <alignment horizontal="center" vertical="center" wrapText="1"/>
    </xf>
    <xf numFmtId="49" fontId="32" fillId="4" borderId="8"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165" fontId="15" fillId="6" borderId="2" xfId="3" applyNumberFormat="1" applyFont="1" applyFill="1" applyBorder="1" applyAlignment="1" applyProtection="1">
      <alignment horizontal="right" vertical="center" wrapText="1"/>
    </xf>
    <xf numFmtId="165" fontId="15" fillId="6" borderId="3" xfId="3" applyNumberFormat="1" applyFont="1" applyFill="1" applyBorder="1" applyAlignment="1" applyProtection="1">
      <alignment horizontal="right" vertical="center" wrapText="1"/>
    </xf>
    <xf numFmtId="165" fontId="15" fillId="6" borderId="4" xfId="3" applyNumberFormat="1" applyFont="1" applyFill="1" applyBorder="1" applyAlignment="1" applyProtection="1">
      <alignment horizontal="right" vertical="center" wrapText="1"/>
    </xf>
    <xf numFmtId="165" fontId="15" fillId="6" borderId="5" xfId="3" applyNumberFormat="1" applyFont="1" applyFill="1" applyBorder="1" applyAlignment="1" applyProtection="1">
      <alignment horizontal="right" vertical="center" wrapText="1"/>
    </xf>
    <xf numFmtId="165" fontId="15" fillId="6" borderId="0" xfId="3" applyNumberFormat="1" applyFont="1" applyFill="1" applyBorder="1" applyAlignment="1" applyProtection="1">
      <alignment horizontal="right" vertical="center" wrapText="1"/>
    </xf>
    <xf numFmtId="165" fontId="15" fillId="6" borderId="6" xfId="3" applyNumberFormat="1" applyFont="1" applyFill="1" applyBorder="1" applyAlignment="1" applyProtection="1">
      <alignment horizontal="right" vertical="center" wrapText="1"/>
    </xf>
    <xf numFmtId="165" fontId="15" fillId="6" borderId="7" xfId="3" applyNumberFormat="1" applyFont="1" applyFill="1" applyBorder="1" applyAlignment="1" applyProtection="1">
      <alignment horizontal="right" vertical="center" wrapText="1"/>
    </xf>
    <xf numFmtId="165" fontId="15" fillId="6" borderId="8" xfId="3" applyNumberFormat="1" applyFont="1" applyFill="1" applyBorder="1" applyAlignment="1" applyProtection="1">
      <alignment horizontal="right" vertical="center" wrapText="1"/>
    </xf>
    <xf numFmtId="165" fontId="15" fillId="6" borderId="9" xfId="3" applyNumberFormat="1" applyFont="1" applyFill="1" applyBorder="1" applyAlignment="1" applyProtection="1">
      <alignment horizontal="right" vertical="center" wrapText="1"/>
    </xf>
    <xf numFmtId="49" fontId="13" fillId="6" borderId="1" xfId="0" applyNumberFormat="1" applyFont="1" applyFill="1" applyBorder="1" applyAlignment="1">
      <alignment horizontal="center" vertical="center" wrapText="1"/>
    </xf>
    <xf numFmtId="49" fontId="25" fillId="4" borderId="38" xfId="0" applyNumberFormat="1" applyFont="1" applyFill="1" applyBorder="1" applyAlignment="1">
      <alignment horizontal="center" vertical="center"/>
    </xf>
    <xf numFmtId="49" fontId="25" fillId="4" borderId="42" xfId="0" applyNumberFormat="1" applyFont="1" applyFill="1" applyBorder="1" applyAlignment="1">
      <alignment horizontal="center" vertical="center"/>
    </xf>
    <xf numFmtId="0" fontId="13" fillId="4" borderId="2" xfId="0" quotePrefix="1" applyFont="1" applyFill="1" applyBorder="1" applyAlignment="1">
      <alignment horizontal="center" vertical="center" textRotation="90" wrapText="1"/>
    </xf>
    <xf numFmtId="0" fontId="13" fillId="4" borderId="3" xfId="0" quotePrefix="1" applyFont="1" applyFill="1" applyBorder="1" applyAlignment="1">
      <alignment horizontal="center" vertical="center" textRotation="90" wrapText="1"/>
    </xf>
    <xf numFmtId="0" fontId="13" fillId="4" borderId="4" xfId="0" quotePrefix="1" applyFont="1" applyFill="1" applyBorder="1" applyAlignment="1">
      <alignment horizontal="center" vertical="center" textRotation="90" wrapText="1"/>
    </xf>
    <xf numFmtId="0" fontId="13" fillId="4" borderId="5" xfId="0" quotePrefix="1" applyFont="1" applyFill="1" applyBorder="1" applyAlignment="1">
      <alignment horizontal="center" vertical="center" textRotation="90" wrapText="1"/>
    </xf>
    <xf numFmtId="0" fontId="13" fillId="4" borderId="0" xfId="0" quotePrefix="1" applyFont="1" applyFill="1" applyAlignment="1">
      <alignment horizontal="center" vertical="center" textRotation="90" wrapText="1"/>
    </xf>
    <xf numFmtId="0" fontId="13" fillId="4" borderId="6" xfId="0" quotePrefix="1" applyFont="1" applyFill="1" applyBorder="1" applyAlignment="1">
      <alignment horizontal="center" vertical="center" textRotation="90" wrapText="1"/>
    </xf>
    <xf numFmtId="0" fontId="13" fillId="4" borderId="7" xfId="0" quotePrefix="1" applyFont="1" applyFill="1" applyBorder="1" applyAlignment="1">
      <alignment horizontal="center" vertical="center" textRotation="90" wrapText="1"/>
    </xf>
    <xf numFmtId="0" fontId="13" fillId="4" borderId="8" xfId="0" quotePrefix="1" applyFont="1" applyFill="1" applyBorder="1" applyAlignment="1">
      <alignment horizontal="center" vertical="center" textRotation="90" wrapText="1"/>
    </xf>
    <xf numFmtId="0" fontId="13" fillId="4" borderId="9" xfId="0" quotePrefix="1" applyFont="1" applyFill="1" applyBorder="1" applyAlignment="1">
      <alignment horizontal="center" vertical="center" textRotation="90"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49" fontId="25" fillId="4" borderId="0" xfId="0" applyNumberFormat="1" applyFont="1" applyFill="1" applyAlignment="1">
      <alignment horizontal="center" vertical="center"/>
    </xf>
    <xf numFmtId="0" fontId="41" fillId="0" borderId="0" xfId="0" applyFont="1" applyAlignment="1">
      <alignment horizontal="center" vertical="center"/>
    </xf>
    <xf numFmtId="0" fontId="41" fillId="0" borderId="0" xfId="4" applyFont="1" applyAlignment="1">
      <alignment horizontal="center" vertical="center"/>
    </xf>
    <xf numFmtId="0" fontId="8" fillId="6" borderId="59" xfId="4" applyFont="1" applyFill="1" applyBorder="1" applyAlignment="1">
      <alignment horizontal="center" vertical="center" wrapText="1"/>
    </xf>
    <xf numFmtId="0" fontId="8" fillId="6" borderId="38" xfId="4" applyFont="1" applyFill="1" applyBorder="1" applyAlignment="1">
      <alignment horizontal="center" vertical="center" wrapText="1"/>
    </xf>
    <xf numFmtId="0" fontId="8" fillId="6" borderId="56" xfId="4" applyFont="1" applyFill="1" applyBorder="1" applyAlignment="1">
      <alignment horizontal="center" vertical="center" wrapText="1"/>
    </xf>
    <xf numFmtId="0" fontId="8" fillId="6" borderId="5" xfId="4" applyFont="1" applyFill="1" applyBorder="1" applyAlignment="1">
      <alignment horizontal="center" vertical="center" wrapText="1"/>
    </xf>
    <xf numFmtId="0" fontId="8" fillId="6" borderId="0" xfId="4" applyFont="1" applyFill="1" applyAlignment="1">
      <alignment horizontal="center" vertical="center" wrapText="1"/>
    </xf>
    <xf numFmtId="0" fontId="8" fillId="6" borderId="6" xfId="4" applyFont="1" applyFill="1" applyBorder="1" applyAlignment="1">
      <alignment horizontal="center" vertical="center" wrapText="1"/>
    </xf>
    <xf numFmtId="0" fontId="8" fillId="6" borderId="58" xfId="4" applyFont="1" applyFill="1" applyBorder="1" applyAlignment="1">
      <alignment horizontal="center" vertical="center" wrapText="1"/>
    </xf>
    <xf numFmtId="0" fontId="8" fillId="6" borderId="17" xfId="4" applyFont="1" applyFill="1" applyBorder="1" applyAlignment="1">
      <alignment horizontal="center" vertical="center" wrapText="1"/>
    </xf>
    <xf numFmtId="0" fontId="8" fillId="6" borderId="57" xfId="4" applyFont="1" applyFill="1" applyBorder="1" applyAlignment="1">
      <alignment horizontal="center" vertical="center" wrapText="1"/>
    </xf>
    <xf numFmtId="0" fontId="3" fillId="10" borderId="59" xfId="4" applyFont="1" applyFill="1" applyBorder="1" applyAlignment="1" applyProtection="1">
      <alignment horizontal="center" vertical="center"/>
      <protection locked="0"/>
    </xf>
    <xf numFmtId="0" fontId="3" fillId="10" borderId="38" xfId="4" applyFont="1" applyFill="1" applyBorder="1" applyAlignment="1" applyProtection="1">
      <alignment horizontal="center" vertical="center"/>
      <protection locked="0"/>
    </xf>
    <xf numFmtId="0" fontId="3" fillId="10" borderId="56" xfId="4" applyFont="1" applyFill="1" applyBorder="1" applyAlignment="1" applyProtection="1">
      <alignment horizontal="center" vertical="center"/>
      <protection locked="0"/>
    </xf>
    <xf numFmtId="0" fontId="3" fillId="10" borderId="5" xfId="4" applyFont="1" applyFill="1" applyBorder="1" applyAlignment="1" applyProtection="1">
      <alignment horizontal="center" vertical="center"/>
      <protection locked="0"/>
    </xf>
    <xf numFmtId="0" fontId="3" fillId="10" borderId="0" xfId="4" applyFont="1" applyFill="1" applyAlignment="1" applyProtection="1">
      <alignment horizontal="center" vertical="center"/>
      <protection locked="0"/>
    </xf>
    <xf numFmtId="0" fontId="3" fillId="10" borderId="6" xfId="4" applyFont="1" applyFill="1" applyBorder="1" applyAlignment="1" applyProtection="1">
      <alignment horizontal="center" vertical="center"/>
      <protection locked="0"/>
    </xf>
    <xf numFmtId="0" fontId="3" fillId="10" borderId="58" xfId="4" applyFont="1" applyFill="1" applyBorder="1" applyAlignment="1" applyProtection="1">
      <alignment horizontal="center" vertical="center"/>
      <protection locked="0"/>
    </xf>
    <xf numFmtId="0" fontId="3" fillId="10" borderId="17" xfId="4" applyFont="1" applyFill="1" applyBorder="1" applyAlignment="1" applyProtection="1">
      <alignment horizontal="center" vertical="center"/>
      <protection locked="0"/>
    </xf>
    <xf numFmtId="0" fontId="3" fillId="10" borderId="57" xfId="4" applyFont="1" applyFill="1" applyBorder="1" applyAlignment="1" applyProtection="1">
      <alignment horizontal="center" vertical="center"/>
      <protection locked="0"/>
    </xf>
    <xf numFmtId="49" fontId="24" fillId="4" borderId="59" xfId="4" applyNumberFormat="1" applyFont="1" applyFill="1" applyBorder="1" applyAlignment="1">
      <alignment horizontal="left" vertical="center" wrapText="1"/>
    </xf>
    <xf numFmtId="49" fontId="24" fillId="4" borderId="38" xfId="4" applyNumberFormat="1" applyFont="1" applyFill="1" applyBorder="1" applyAlignment="1">
      <alignment horizontal="left" vertical="center" wrapText="1"/>
    </xf>
    <xf numFmtId="49" fontId="24" fillId="4" borderId="56" xfId="4" applyNumberFormat="1" applyFont="1" applyFill="1" applyBorder="1" applyAlignment="1">
      <alignment horizontal="left" vertical="center" wrapText="1"/>
    </xf>
    <xf numFmtId="49" fontId="24" fillId="4" borderId="5" xfId="4" applyNumberFormat="1" applyFont="1" applyFill="1" applyBorder="1" applyAlignment="1">
      <alignment horizontal="left" vertical="center" wrapText="1"/>
    </xf>
    <xf numFmtId="49" fontId="24" fillId="4" borderId="0" xfId="4" applyNumberFormat="1" applyFont="1" applyFill="1" applyAlignment="1">
      <alignment horizontal="left" vertical="center" wrapText="1"/>
    </xf>
    <xf numFmtId="49" fontId="24" fillId="4" borderId="6" xfId="4" applyNumberFormat="1" applyFont="1" applyFill="1" applyBorder="1" applyAlignment="1">
      <alignment horizontal="left" vertical="center" wrapText="1"/>
    </xf>
    <xf numFmtId="49" fontId="24" fillId="4" borderId="58" xfId="4" applyNumberFormat="1" applyFont="1" applyFill="1" applyBorder="1" applyAlignment="1">
      <alignment horizontal="left" vertical="center" wrapText="1"/>
    </xf>
    <xf numFmtId="49" fontId="24" fillId="4" borderId="17" xfId="4" applyNumberFormat="1" applyFont="1" applyFill="1" applyBorder="1" applyAlignment="1">
      <alignment horizontal="left" vertical="center" wrapText="1"/>
    </xf>
    <xf numFmtId="49" fontId="24" fillId="4" borderId="57" xfId="4" applyNumberFormat="1" applyFont="1" applyFill="1" applyBorder="1" applyAlignment="1">
      <alignment horizontal="left" vertical="center" wrapText="1"/>
    </xf>
    <xf numFmtId="49" fontId="24" fillId="4" borderId="59" xfId="4" quotePrefix="1" applyNumberFormat="1" applyFont="1" applyFill="1" applyBorder="1" applyAlignment="1">
      <alignment horizontal="left" vertical="center" wrapText="1"/>
    </xf>
    <xf numFmtId="49" fontId="24" fillId="4" borderId="38" xfId="4" quotePrefix="1" applyNumberFormat="1" applyFont="1" applyFill="1" applyBorder="1" applyAlignment="1">
      <alignment horizontal="left" vertical="center" wrapText="1"/>
    </xf>
    <xf numFmtId="49" fontId="24" fillId="4" borderId="56" xfId="4" quotePrefix="1" applyNumberFormat="1" applyFont="1" applyFill="1" applyBorder="1" applyAlignment="1">
      <alignment horizontal="left" vertical="center" wrapText="1"/>
    </xf>
    <xf numFmtId="49" fontId="24" fillId="4" borderId="5" xfId="4" quotePrefix="1" applyNumberFormat="1" applyFont="1" applyFill="1" applyBorder="1" applyAlignment="1">
      <alignment horizontal="left" vertical="center" wrapText="1"/>
    </xf>
    <xf numFmtId="49" fontId="24" fillId="4" borderId="0" xfId="4" quotePrefix="1" applyNumberFormat="1" applyFont="1" applyFill="1" applyAlignment="1">
      <alignment horizontal="left" vertical="center" wrapText="1"/>
    </xf>
    <xf numFmtId="49" fontId="24" fillId="4" borderId="6" xfId="4" quotePrefix="1" applyNumberFormat="1" applyFont="1" applyFill="1" applyBorder="1" applyAlignment="1">
      <alignment horizontal="left" vertical="center" wrapText="1"/>
    </xf>
    <xf numFmtId="49" fontId="24" fillId="4" borderId="7" xfId="4" quotePrefix="1" applyNumberFormat="1" applyFont="1" applyFill="1" applyBorder="1" applyAlignment="1">
      <alignment horizontal="left" vertical="center" wrapText="1"/>
    </xf>
    <xf numFmtId="49" fontId="24" fillId="4" borderId="8" xfId="4" quotePrefix="1" applyNumberFormat="1" applyFont="1" applyFill="1" applyBorder="1" applyAlignment="1">
      <alignment horizontal="left" vertical="center" wrapText="1"/>
    </xf>
    <xf numFmtId="49" fontId="24" fillId="4" borderId="9" xfId="4" quotePrefix="1" applyNumberFormat="1" applyFont="1" applyFill="1" applyBorder="1" applyAlignment="1">
      <alignment horizontal="left" vertical="center" wrapText="1"/>
    </xf>
    <xf numFmtId="0" fontId="24" fillId="0" borderId="2" xfId="4" quotePrefix="1" applyFont="1" applyBorder="1" applyAlignment="1">
      <alignment horizontal="left" vertical="center" wrapText="1"/>
    </xf>
    <xf numFmtId="0" fontId="24" fillId="0" borderId="3" xfId="4" quotePrefix="1" applyFont="1" applyBorder="1" applyAlignment="1">
      <alignment horizontal="left" vertical="center" wrapText="1"/>
    </xf>
    <xf numFmtId="0" fontId="24" fillId="0" borderId="4" xfId="4" quotePrefix="1" applyFont="1" applyBorder="1" applyAlignment="1">
      <alignment horizontal="left" vertical="center" wrapText="1"/>
    </xf>
    <xf numFmtId="0" fontId="24" fillId="0" borderId="5" xfId="4" quotePrefix="1" applyFont="1" applyBorder="1" applyAlignment="1">
      <alignment horizontal="left" vertical="center" wrapText="1"/>
    </xf>
    <xf numFmtId="0" fontId="24" fillId="0" borderId="0" xfId="4" quotePrefix="1" applyFont="1" applyAlignment="1">
      <alignment horizontal="left" vertical="center" wrapText="1"/>
    </xf>
    <xf numFmtId="0" fontId="24" fillId="0" borderId="6" xfId="4" quotePrefix="1" applyFont="1" applyBorder="1" applyAlignment="1">
      <alignment horizontal="left" vertical="center" wrapText="1"/>
    </xf>
    <xf numFmtId="0" fontId="24" fillId="0" borderId="7" xfId="4" quotePrefix="1" applyFont="1" applyBorder="1" applyAlignment="1">
      <alignment horizontal="left" vertical="center" wrapText="1"/>
    </xf>
    <xf numFmtId="0" fontId="24" fillId="0" borderId="8" xfId="4" quotePrefix="1" applyFont="1" applyBorder="1" applyAlignment="1">
      <alignment horizontal="left" vertical="center" wrapText="1"/>
    </xf>
    <xf numFmtId="0" fontId="24" fillId="0" borderId="9" xfId="4" quotePrefix="1" applyFont="1" applyBorder="1" applyAlignment="1">
      <alignment horizontal="left" vertical="center" wrapText="1"/>
    </xf>
    <xf numFmtId="49" fontId="24" fillId="4" borderId="2" xfId="4" quotePrefix="1" applyNumberFormat="1" applyFont="1" applyFill="1" applyBorder="1" applyAlignment="1">
      <alignment horizontal="left" vertical="center" wrapText="1"/>
    </xf>
    <xf numFmtId="49" fontId="24" fillId="4" borderId="3" xfId="4" quotePrefix="1" applyNumberFormat="1" applyFont="1" applyFill="1" applyBorder="1" applyAlignment="1">
      <alignment horizontal="left" vertical="center" wrapText="1"/>
    </xf>
    <xf numFmtId="49" fontId="24" fillId="4" borderId="4" xfId="4" quotePrefix="1" applyNumberFormat="1" applyFont="1" applyFill="1" applyBorder="1" applyAlignment="1">
      <alignment horizontal="left" vertical="center" wrapText="1"/>
    </xf>
    <xf numFmtId="49" fontId="24" fillId="4" borderId="58" xfId="4" quotePrefix="1" applyNumberFormat="1" applyFont="1" applyFill="1" applyBorder="1" applyAlignment="1">
      <alignment horizontal="left" vertical="center" wrapText="1"/>
    </xf>
    <xf numFmtId="49" fontId="24" fillId="4" borderId="17" xfId="4" quotePrefix="1" applyNumberFormat="1" applyFont="1" applyFill="1" applyBorder="1" applyAlignment="1">
      <alignment horizontal="left" vertical="center" wrapText="1"/>
    </xf>
    <xf numFmtId="49" fontId="24" fillId="4" borderId="57" xfId="4" quotePrefix="1" applyNumberFormat="1" applyFont="1" applyFill="1" applyBorder="1" applyAlignment="1">
      <alignment horizontal="left" vertical="center" wrapText="1"/>
    </xf>
    <xf numFmtId="0" fontId="3" fillId="10" borderId="2" xfId="4" applyFont="1" applyFill="1" applyBorder="1" applyAlignment="1" applyProtection="1">
      <alignment horizontal="center" vertical="center"/>
      <protection locked="0"/>
    </xf>
    <xf numFmtId="0" fontId="3" fillId="10" borderId="3" xfId="4" applyFont="1" applyFill="1" applyBorder="1" applyAlignment="1" applyProtection="1">
      <alignment horizontal="center" vertical="center"/>
      <protection locked="0"/>
    </xf>
    <xf numFmtId="0" fontId="3" fillId="10" borderId="4" xfId="4" applyFont="1" applyFill="1" applyBorder="1" applyAlignment="1" applyProtection="1">
      <alignment horizontal="center" vertical="center"/>
      <protection locked="0"/>
    </xf>
    <xf numFmtId="0" fontId="3" fillId="10" borderId="7" xfId="4" applyFont="1" applyFill="1" applyBorder="1" applyAlignment="1" applyProtection="1">
      <alignment horizontal="center" vertical="center"/>
      <protection locked="0"/>
    </xf>
    <xf numFmtId="0" fontId="3" fillId="10" borderId="8" xfId="4" applyFont="1" applyFill="1" applyBorder="1" applyAlignment="1" applyProtection="1">
      <alignment horizontal="center" vertical="center"/>
      <protection locked="0"/>
    </xf>
    <xf numFmtId="0" fontId="3" fillId="10" borderId="9" xfId="4" applyFont="1" applyFill="1" applyBorder="1" applyAlignment="1" applyProtection="1">
      <alignment horizontal="center" vertical="center"/>
      <protection locked="0"/>
    </xf>
    <xf numFmtId="0" fontId="37" fillId="0" borderId="72" xfId="4" applyFont="1" applyBorder="1" applyAlignment="1">
      <alignment horizontal="center" vertical="center" wrapText="1"/>
    </xf>
    <xf numFmtId="0" fontId="37" fillId="0" borderId="66" xfId="4" applyFont="1" applyBorder="1" applyAlignment="1">
      <alignment horizontal="center" vertical="center" wrapText="1"/>
    </xf>
    <xf numFmtId="0" fontId="8" fillId="6" borderId="21" xfId="4" applyFont="1" applyFill="1" applyBorder="1" applyAlignment="1">
      <alignment horizontal="center" vertical="center" wrapText="1"/>
    </xf>
    <xf numFmtId="0" fontId="8" fillId="6" borderId="53" xfId="4" applyFont="1" applyFill="1" applyBorder="1" applyAlignment="1">
      <alignment horizontal="center" vertical="center" wrapText="1"/>
    </xf>
    <xf numFmtId="0" fontId="8" fillId="6" borderId="69" xfId="4" applyFont="1" applyFill="1" applyBorder="1" applyAlignment="1">
      <alignment horizontal="center" vertical="center" wrapText="1"/>
    </xf>
    <xf numFmtId="0" fontId="8" fillId="6" borderId="70" xfId="4" applyFont="1" applyFill="1" applyBorder="1" applyAlignment="1">
      <alignment horizontal="center" vertical="center" wrapText="1"/>
    </xf>
    <xf numFmtId="0" fontId="24" fillId="0" borderId="40" xfId="4" applyFont="1" applyBorder="1" applyAlignment="1">
      <alignment horizontal="center" vertical="center"/>
    </xf>
    <xf numFmtId="0" fontId="24" fillId="0" borderId="39" xfId="4" applyFont="1" applyBorder="1" applyAlignment="1">
      <alignment horizontal="center" vertical="center"/>
    </xf>
    <xf numFmtId="0" fontId="24" fillId="0" borderId="41" xfId="4" applyFont="1" applyBorder="1" applyAlignment="1">
      <alignment horizontal="center" vertical="center"/>
    </xf>
    <xf numFmtId="0" fontId="24" fillId="0" borderId="1" xfId="4" applyFont="1" applyBorder="1" applyAlignment="1">
      <alignment horizontal="center" vertical="center"/>
    </xf>
    <xf numFmtId="0" fontId="24" fillId="0" borderId="54" xfId="4" applyFont="1" applyBorder="1" applyAlignment="1">
      <alignment horizontal="center" vertical="center"/>
    </xf>
    <xf numFmtId="0" fontId="24" fillId="0" borderId="53" xfId="4" applyFont="1" applyBorder="1" applyAlignment="1">
      <alignment horizontal="center" vertical="center"/>
    </xf>
    <xf numFmtId="0" fontId="24" fillId="0" borderId="39"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53" xfId="4" applyFont="1" applyBorder="1" applyAlignment="1">
      <alignment horizontal="center" vertical="center" wrapText="1"/>
    </xf>
    <xf numFmtId="0" fontId="8" fillId="6" borderId="68" xfId="4" applyFont="1" applyFill="1" applyBorder="1" applyAlignment="1">
      <alignment horizontal="center" vertical="center" wrapText="1"/>
    </xf>
    <xf numFmtId="2" fontId="8" fillId="6" borderId="68" xfId="4" applyNumberFormat="1" applyFont="1" applyFill="1" applyBorder="1" applyAlignment="1">
      <alignment horizontal="center" vertical="center" wrapText="1"/>
    </xf>
    <xf numFmtId="2" fontId="8" fillId="6" borderId="69" xfId="4" applyNumberFormat="1" applyFont="1" applyFill="1" applyBorder="1" applyAlignment="1">
      <alignment horizontal="center" vertical="center" wrapText="1"/>
    </xf>
    <xf numFmtId="0" fontId="66" fillId="10" borderId="68" xfId="4" applyFont="1" applyFill="1" applyBorder="1" applyAlignment="1" applyProtection="1">
      <alignment horizontal="center" vertical="center" wrapText="1"/>
      <protection locked="0"/>
    </xf>
    <xf numFmtId="0" fontId="66" fillId="10" borderId="69" xfId="4" applyFont="1" applyFill="1" applyBorder="1" applyAlignment="1" applyProtection="1">
      <alignment horizontal="center" vertical="center" wrapText="1"/>
      <protection locked="0"/>
    </xf>
    <xf numFmtId="0" fontId="66" fillId="10" borderId="70" xfId="4" applyFont="1" applyFill="1" applyBorder="1" applyAlignment="1" applyProtection="1">
      <alignment horizontal="center" vertical="center" wrapText="1"/>
      <protection locked="0"/>
    </xf>
    <xf numFmtId="0" fontId="1" fillId="0" borderId="1" xfId="4" applyBorder="1" applyAlignment="1">
      <alignment horizontal="center"/>
    </xf>
    <xf numFmtId="0" fontId="1" fillId="0" borderId="53" xfId="4" applyBorder="1" applyAlignment="1">
      <alignment horizontal="center"/>
    </xf>
    <xf numFmtId="0" fontId="3" fillId="10" borderId="1" xfId="4" applyFont="1" applyFill="1" applyBorder="1" applyAlignment="1" applyProtection="1">
      <alignment horizontal="center" vertical="center" wrapText="1"/>
      <protection locked="0"/>
    </xf>
    <xf numFmtId="0" fontId="37" fillId="10" borderId="1" xfId="4" applyFont="1" applyFill="1" applyBorder="1" applyAlignment="1" applyProtection="1">
      <alignment horizontal="center" vertical="center" wrapText="1"/>
      <protection locked="0"/>
    </xf>
    <xf numFmtId="49" fontId="12" fillId="4" borderId="13" xfId="4" applyNumberFormat="1" applyFont="1" applyFill="1" applyBorder="1" applyAlignment="1">
      <alignment horizontal="center" vertical="center" wrapText="1"/>
    </xf>
    <xf numFmtId="49" fontId="12" fillId="4" borderId="1" xfId="4" applyNumberFormat="1" applyFont="1" applyFill="1" applyBorder="1" applyAlignment="1">
      <alignment horizontal="center" vertical="center" wrapText="1"/>
    </xf>
    <xf numFmtId="49" fontId="12" fillId="4" borderId="43" xfId="4" applyNumberFormat="1" applyFont="1" applyFill="1" applyBorder="1" applyAlignment="1">
      <alignment horizontal="center" vertical="center" wrapText="1"/>
    </xf>
    <xf numFmtId="49" fontId="12" fillId="4" borderId="53" xfId="4" applyNumberFormat="1" applyFont="1" applyFill="1" applyBorder="1" applyAlignment="1">
      <alignment horizontal="center" vertical="center" wrapText="1"/>
    </xf>
    <xf numFmtId="0" fontId="9" fillId="0" borderId="0" xfId="4" applyFont="1" applyAlignment="1">
      <alignment horizontal="center" vertical="center" wrapText="1"/>
    </xf>
    <xf numFmtId="0" fontId="1" fillId="0" borderId="0" xfId="4" applyAlignment="1">
      <alignment vertical="center" wrapText="1"/>
    </xf>
    <xf numFmtId="49" fontId="59" fillId="4" borderId="1" xfId="4" applyNumberFormat="1" applyFont="1" applyFill="1" applyBorder="1" applyAlignment="1">
      <alignment horizontal="left" vertical="top" wrapText="1"/>
    </xf>
    <xf numFmtId="49" fontId="59" fillId="4" borderId="53" xfId="4" applyNumberFormat="1" applyFont="1" applyFill="1" applyBorder="1" applyAlignment="1">
      <alignment horizontal="left" vertical="top" wrapText="1"/>
    </xf>
    <xf numFmtId="4" fontId="61" fillId="10" borderId="1" xfId="4" applyNumberFormat="1" applyFont="1" applyFill="1" applyBorder="1" applyAlignment="1" applyProtection="1">
      <alignment horizontal="center" vertical="center" wrapText="1"/>
      <protection locked="0"/>
    </xf>
    <xf numFmtId="4" fontId="61" fillId="10" borderId="53" xfId="4" applyNumberFormat="1" applyFont="1" applyFill="1" applyBorder="1" applyAlignment="1" applyProtection="1">
      <alignment horizontal="center" vertical="center" wrapText="1"/>
      <protection locked="0"/>
    </xf>
    <xf numFmtId="49" fontId="25" fillId="0" borderId="0" xfId="4" applyNumberFormat="1" applyFont="1" applyAlignment="1">
      <alignment horizontal="center" vertical="center"/>
    </xf>
    <xf numFmtId="0" fontId="37" fillId="10" borderId="53" xfId="4" applyFont="1" applyFill="1" applyBorder="1" applyAlignment="1" applyProtection="1">
      <alignment horizontal="center" vertical="center" wrapText="1"/>
      <protection locked="0"/>
    </xf>
    <xf numFmtId="0" fontId="6" fillId="0" borderId="71" xfId="4" applyFont="1" applyBorder="1" applyAlignment="1">
      <alignment horizontal="center" vertical="center"/>
    </xf>
    <xf numFmtId="0" fontId="6" fillId="0" borderId="66" xfId="4" applyFont="1" applyBorder="1" applyAlignment="1">
      <alignment horizontal="center" vertical="center"/>
    </xf>
    <xf numFmtId="49" fontId="37" fillId="0" borderId="66" xfId="4" applyNumberFormat="1" applyFont="1" applyBorder="1" applyAlignment="1">
      <alignment horizontal="center" vertical="center" wrapText="1"/>
    </xf>
    <xf numFmtId="0" fontId="24" fillId="0" borderId="65" xfId="4" applyFont="1" applyBorder="1" applyAlignment="1">
      <alignment horizontal="center" vertical="center"/>
    </xf>
    <xf numFmtId="0" fontId="24" fillId="0" borderId="7" xfId="4" applyFont="1" applyBorder="1" applyAlignment="1">
      <alignment horizontal="center" vertical="center"/>
    </xf>
    <xf numFmtId="0" fontId="24" fillId="0" borderId="55" xfId="4" applyFont="1" applyBorder="1" applyAlignment="1">
      <alignment horizontal="center" vertical="center"/>
    </xf>
    <xf numFmtId="0" fontId="24" fillId="0" borderId="21" xfId="4" applyFont="1" applyBorder="1" applyAlignment="1">
      <alignment horizontal="center" vertical="center" wrapText="1"/>
    </xf>
    <xf numFmtId="49" fontId="24" fillId="4" borderId="9" xfId="4" applyNumberFormat="1" applyFont="1" applyFill="1" applyBorder="1" applyAlignment="1">
      <alignment horizontal="left" vertical="center" wrapText="1"/>
    </xf>
    <xf numFmtId="49" fontId="24" fillId="4" borderId="21" xfId="4" applyNumberFormat="1" applyFont="1" applyFill="1" applyBorder="1" applyAlignment="1">
      <alignment horizontal="left" vertical="center" wrapText="1"/>
    </xf>
    <xf numFmtId="49" fontId="24" fillId="4" borderId="43" xfId="4" applyNumberFormat="1" applyFont="1" applyFill="1" applyBorder="1" applyAlignment="1">
      <alignment horizontal="left" vertical="center" wrapText="1"/>
    </xf>
    <xf numFmtId="49" fontId="24" fillId="4" borderId="53" xfId="4" applyNumberFormat="1" applyFont="1" applyFill="1" applyBorder="1" applyAlignment="1">
      <alignment horizontal="left" vertical="center" wrapText="1"/>
    </xf>
    <xf numFmtId="0" fontId="24" fillId="0" borderId="50" xfId="4" applyFont="1" applyBorder="1" applyAlignment="1">
      <alignment horizontal="center" vertical="center"/>
    </xf>
    <xf numFmtId="0" fontId="24" fillId="0" borderId="11" xfId="4" applyFont="1" applyBorder="1" applyAlignment="1">
      <alignment horizontal="center" vertical="center"/>
    </xf>
    <xf numFmtId="49" fontId="24" fillId="4" borderId="62" xfId="4" applyNumberFormat="1" applyFont="1" applyFill="1" applyBorder="1" applyAlignment="1">
      <alignment horizontal="left" vertical="center" wrapText="1"/>
    </xf>
    <xf numFmtId="49" fontId="24" fillId="4" borderId="39" xfId="4" applyNumberFormat="1" applyFont="1" applyFill="1" applyBorder="1" applyAlignment="1">
      <alignment horizontal="left" vertical="center" wrapText="1"/>
    </xf>
    <xf numFmtId="49" fontId="24" fillId="4" borderId="13" xfId="4" applyNumberFormat="1" applyFont="1" applyFill="1" applyBorder="1" applyAlignment="1">
      <alignment horizontal="left" vertical="center" wrapText="1"/>
    </xf>
    <xf numFmtId="49" fontId="24" fillId="4" borderId="1" xfId="4" applyNumberFormat="1" applyFont="1" applyFill="1" applyBorder="1" applyAlignment="1">
      <alignment horizontal="left" vertical="center" wrapText="1"/>
    </xf>
    <xf numFmtId="49" fontId="24" fillId="4" borderId="62" xfId="4" applyNumberFormat="1" applyFont="1" applyFill="1" applyBorder="1" applyAlignment="1">
      <alignment horizontal="left" vertical="top" wrapText="1"/>
    </xf>
    <xf numFmtId="49" fontId="24" fillId="4" borderId="39" xfId="4" applyNumberFormat="1" applyFont="1" applyFill="1" applyBorder="1" applyAlignment="1">
      <alignment horizontal="left" vertical="top" wrapText="1"/>
    </xf>
    <xf numFmtId="49" fontId="24" fillId="4" borderId="13" xfId="4" applyNumberFormat="1" applyFont="1" applyFill="1" applyBorder="1" applyAlignment="1">
      <alignment horizontal="left" vertical="top" wrapText="1"/>
    </xf>
    <xf numFmtId="49" fontId="24" fillId="4" borderId="1" xfId="4" applyNumberFormat="1" applyFont="1" applyFill="1" applyBorder="1" applyAlignment="1">
      <alignment horizontal="left" vertical="top" wrapText="1"/>
    </xf>
    <xf numFmtId="49" fontId="24" fillId="4" borderId="43" xfId="4" applyNumberFormat="1" applyFont="1" applyFill="1" applyBorder="1" applyAlignment="1">
      <alignment horizontal="left" vertical="top" wrapText="1"/>
    </xf>
    <xf numFmtId="49" fontId="24" fillId="4" borderId="53" xfId="4" applyNumberFormat="1" applyFont="1" applyFill="1" applyBorder="1" applyAlignment="1">
      <alignment horizontal="left" vertical="top" wrapText="1"/>
    </xf>
    <xf numFmtId="0" fontId="30" fillId="0" borderId="1" xfId="4" applyFont="1" applyBorder="1" applyAlignment="1">
      <alignment horizontal="center" vertical="center"/>
    </xf>
    <xf numFmtId="49" fontId="57" fillId="0" borderId="0" xfId="4" applyNumberFormat="1" applyFont="1" applyAlignment="1">
      <alignment horizontal="center" vertical="center" wrapText="1"/>
    </xf>
    <xf numFmtId="0" fontId="24" fillId="0" borderId="51" xfId="4" applyFont="1" applyBorder="1" applyAlignment="1">
      <alignment horizontal="center" vertical="center" wrapText="1"/>
    </xf>
    <xf numFmtId="0" fontId="24" fillId="0" borderId="64" xfId="4" applyFont="1" applyBorder="1" applyAlignment="1">
      <alignment horizontal="center" vertical="center" wrapText="1"/>
    </xf>
    <xf numFmtId="49" fontId="24" fillId="4" borderId="39" xfId="4" quotePrefix="1" applyNumberFormat="1" applyFont="1" applyFill="1" applyBorder="1" applyAlignment="1">
      <alignment horizontal="left" vertical="center" wrapText="1"/>
    </xf>
    <xf numFmtId="49" fontId="24" fillId="4" borderId="39" xfId="4" applyNumberFormat="1" applyFont="1" applyFill="1" applyBorder="1" applyAlignment="1">
      <alignment horizontal="left" vertical="center"/>
    </xf>
    <xf numFmtId="49" fontId="24" fillId="4" borderId="1" xfId="4" applyNumberFormat="1" applyFont="1" applyFill="1" applyBorder="1" applyAlignment="1">
      <alignment horizontal="left" vertical="center"/>
    </xf>
    <xf numFmtId="49" fontId="24" fillId="4" borderId="62" xfId="4" quotePrefix="1" applyNumberFormat="1" applyFont="1" applyFill="1" applyBorder="1" applyAlignment="1">
      <alignment horizontal="left" vertical="center" wrapText="1"/>
    </xf>
    <xf numFmtId="49" fontId="24" fillId="4" borderId="50" xfId="4" applyNumberFormat="1" applyFont="1" applyFill="1" applyBorder="1" applyAlignment="1">
      <alignment horizontal="left" vertical="center" wrapText="1"/>
    </xf>
    <xf numFmtId="49" fontId="24" fillId="4" borderId="11" xfId="4" applyNumberFormat="1" applyFont="1" applyFill="1" applyBorder="1" applyAlignment="1">
      <alignment horizontal="left" vertical="center" wrapText="1"/>
    </xf>
    <xf numFmtId="49" fontId="24" fillId="4" borderId="20" xfId="4" applyNumberFormat="1" applyFont="1" applyFill="1" applyBorder="1" applyAlignment="1">
      <alignment horizontal="left" vertical="center" wrapText="1"/>
    </xf>
    <xf numFmtId="49" fontId="24" fillId="4" borderId="2" xfId="4" applyNumberFormat="1" applyFont="1" applyFill="1" applyBorder="1" applyAlignment="1">
      <alignment horizontal="left" vertical="center" wrapText="1"/>
    </xf>
    <xf numFmtId="0" fontId="60" fillId="0" borderId="1" xfId="4" applyFont="1" applyBorder="1" applyAlignment="1">
      <alignment horizontal="center" vertical="center"/>
    </xf>
    <xf numFmtId="0" fontId="60" fillId="0" borderId="53" xfId="4" applyFont="1" applyBorder="1" applyAlignment="1">
      <alignment horizontal="center" vertical="center"/>
    </xf>
    <xf numFmtId="0" fontId="3" fillId="6" borderId="56" xfId="4" applyFont="1" applyFill="1" applyBorder="1" applyAlignment="1">
      <alignment horizontal="center" vertical="center" wrapText="1"/>
    </xf>
    <xf numFmtId="0" fontId="3" fillId="6" borderId="6" xfId="4" applyFont="1" applyFill="1" applyBorder="1" applyAlignment="1">
      <alignment horizontal="center" vertical="center" wrapText="1"/>
    </xf>
    <xf numFmtId="0" fontId="3" fillId="6" borderId="57" xfId="4" applyFont="1" applyFill="1" applyBorder="1" applyAlignment="1">
      <alignment horizontal="center" vertical="center" wrapText="1"/>
    </xf>
    <xf numFmtId="2" fontId="3" fillId="6" borderId="68" xfId="4" applyNumberFormat="1" applyFont="1" applyFill="1" applyBorder="1" applyAlignment="1">
      <alignment horizontal="center" vertical="center"/>
    </xf>
    <xf numFmtId="0" fontId="3" fillId="6" borderId="69" xfId="4" applyFont="1" applyFill="1" applyBorder="1" applyAlignment="1">
      <alignment horizontal="center" vertical="center"/>
    </xf>
    <xf numFmtId="0" fontId="3" fillId="6" borderId="70" xfId="4" applyFont="1" applyFill="1" applyBorder="1" applyAlignment="1">
      <alignment horizontal="center" vertical="center"/>
    </xf>
    <xf numFmtId="2" fontId="3" fillId="6" borderId="69" xfId="4" applyNumberFormat="1" applyFont="1" applyFill="1" applyBorder="1" applyAlignment="1">
      <alignment horizontal="center" vertical="center"/>
    </xf>
    <xf numFmtId="2" fontId="3" fillId="6" borderId="70" xfId="4" applyNumberFormat="1" applyFont="1" applyFill="1" applyBorder="1" applyAlignment="1">
      <alignment horizontal="center" vertical="center"/>
    </xf>
    <xf numFmtId="2" fontId="3" fillId="4" borderId="51" xfId="4" applyNumberFormat="1" applyFont="1" applyFill="1" applyBorder="1" applyAlignment="1">
      <alignment horizontal="center" vertical="center"/>
    </xf>
    <xf numFmtId="2" fontId="3" fillId="4" borderId="5" xfId="4" applyNumberFormat="1" applyFont="1" applyFill="1" applyBorder="1" applyAlignment="1">
      <alignment horizontal="center" vertical="center"/>
    </xf>
    <xf numFmtId="2" fontId="3" fillId="4" borderId="0" xfId="4" applyNumberFormat="1" applyFont="1" applyFill="1" applyAlignment="1">
      <alignment horizontal="center" vertical="center"/>
    </xf>
    <xf numFmtId="2" fontId="3" fillId="4" borderId="6" xfId="4" applyNumberFormat="1" applyFont="1" applyFill="1" applyBorder="1" applyAlignment="1">
      <alignment horizontal="center" vertical="center"/>
    </xf>
    <xf numFmtId="0" fontId="3" fillId="6" borderId="2" xfId="4" applyFont="1" applyFill="1" applyBorder="1" applyAlignment="1">
      <alignment horizontal="center" vertical="center" wrapText="1"/>
    </xf>
    <xf numFmtId="0" fontId="3" fillId="6" borderId="3" xfId="4" applyFont="1" applyFill="1" applyBorder="1" applyAlignment="1">
      <alignment horizontal="center" vertical="center" wrapText="1"/>
    </xf>
    <xf numFmtId="0" fontId="3" fillId="6" borderId="4" xfId="4" applyFont="1" applyFill="1" applyBorder="1" applyAlignment="1">
      <alignment horizontal="center" vertical="center" wrapText="1"/>
    </xf>
    <xf numFmtId="0" fontId="3" fillId="6" borderId="5" xfId="4" applyFont="1" applyFill="1" applyBorder="1" applyAlignment="1">
      <alignment horizontal="center" vertical="center" wrapText="1"/>
    </xf>
    <xf numFmtId="0" fontId="3" fillId="6" borderId="0" xfId="4" applyFont="1" applyFill="1" applyAlignment="1">
      <alignment horizontal="center" vertical="center" wrapText="1"/>
    </xf>
    <xf numFmtId="0" fontId="3" fillId="6" borderId="7" xfId="4" applyFont="1" applyFill="1" applyBorder="1" applyAlignment="1">
      <alignment horizontal="center" vertical="center" wrapText="1"/>
    </xf>
    <xf numFmtId="0" fontId="3" fillId="6" borderId="8" xfId="4" applyFont="1" applyFill="1" applyBorder="1" applyAlignment="1">
      <alignment horizontal="center" vertical="center" wrapText="1"/>
    </xf>
    <xf numFmtId="0" fontId="3" fillId="6" borderId="9" xfId="4" applyFont="1" applyFill="1" applyBorder="1" applyAlignment="1">
      <alignment horizontal="center" vertical="center" wrapText="1"/>
    </xf>
    <xf numFmtId="49" fontId="24" fillId="4" borderId="55" xfId="4" applyNumberFormat="1" applyFont="1" applyFill="1" applyBorder="1" applyAlignment="1">
      <alignment horizontal="left" vertical="center" wrapText="1"/>
    </xf>
    <xf numFmtId="2" fontId="15" fillId="0" borderId="0" xfId="4" applyNumberFormat="1" applyFont="1" applyAlignment="1">
      <alignment horizontal="center" vertical="center"/>
    </xf>
    <xf numFmtId="2" fontId="3" fillId="6" borderId="39" xfId="4" applyNumberFormat="1" applyFont="1" applyFill="1" applyBorder="1" applyAlignment="1">
      <alignment horizontal="center" vertical="center"/>
    </xf>
    <xf numFmtId="2" fontId="3" fillId="6" borderId="1" xfId="4" applyNumberFormat="1" applyFont="1" applyFill="1" applyBorder="1" applyAlignment="1">
      <alignment horizontal="center" vertical="center"/>
    </xf>
    <xf numFmtId="2" fontId="3" fillId="6" borderId="53" xfId="4" applyNumberFormat="1" applyFont="1" applyFill="1" applyBorder="1" applyAlignment="1">
      <alignment horizontal="center" vertical="center"/>
    </xf>
    <xf numFmtId="49" fontId="57" fillId="0" borderId="2" xfId="4" applyNumberFormat="1" applyFont="1" applyBorder="1" applyAlignment="1">
      <alignment horizontal="center" vertical="center" wrapText="1"/>
    </xf>
    <xf numFmtId="49" fontId="57" fillId="0" borderId="3" xfId="4" applyNumberFormat="1" applyFont="1" applyBorder="1" applyAlignment="1">
      <alignment horizontal="center" vertical="center" wrapText="1"/>
    </xf>
    <xf numFmtId="49" fontId="57" fillId="0" borderId="4" xfId="4" applyNumberFormat="1" applyFont="1" applyBorder="1" applyAlignment="1">
      <alignment horizontal="center" vertical="center" wrapText="1"/>
    </xf>
    <xf numFmtId="49" fontId="57" fillId="0" borderId="5" xfId="4" applyNumberFormat="1" applyFont="1" applyBorder="1" applyAlignment="1">
      <alignment horizontal="center" vertical="center" wrapText="1"/>
    </xf>
    <xf numFmtId="49" fontId="57" fillId="0" borderId="6" xfId="4" applyNumberFormat="1" applyFont="1" applyBorder="1" applyAlignment="1">
      <alignment horizontal="center" vertical="center" wrapText="1"/>
    </xf>
    <xf numFmtId="49" fontId="57" fillId="0" borderId="7" xfId="4" applyNumberFormat="1" applyFont="1" applyBorder="1" applyAlignment="1">
      <alignment horizontal="center" vertical="center" wrapText="1"/>
    </xf>
    <xf numFmtId="49" fontId="57" fillId="0" borderId="8" xfId="4" applyNumberFormat="1" applyFont="1" applyBorder="1" applyAlignment="1">
      <alignment horizontal="center" vertical="center" wrapText="1"/>
    </xf>
    <xf numFmtId="49" fontId="57" fillId="0" borderId="9" xfId="4" applyNumberFormat="1" applyFont="1" applyBorder="1" applyAlignment="1">
      <alignment horizontal="center" vertical="center" wrapText="1"/>
    </xf>
    <xf numFmtId="0" fontId="30" fillId="0" borderId="0" xfId="4" applyFont="1" applyAlignment="1">
      <alignment horizontal="center" vertical="center"/>
    </xf>
    <xf numFmtId="0" fontId="6" fillId="0" borderId="37" xfId="4" applyFont="1" applyBorder="1" applyAlignment="1">
      <alignment horizontal="center" vertical="center"/>
    </xf>
    <xf numFmtId="0" fontId="6" fillId="0" borderId="42" xfId="4" applyFont="1" applyBorder="1" applyAlignment="1">
      <alignment horizontal="center" vertical="center"/>
    </xf>
    <xf numFmtId="49" fontId="37" fillId="0" borderId="37" xfId="4" applyNumberFormat="1" applyFont="1" applyBorder="1" applyAlignment="1">
      <alignment horizontal="center" vertical="center" wrapText="1"/>
    </xf>
    <xf numFmtId="49" fontId="37" fillId="0" borderId="38" xfId="4" applyNumberFormat="1" applyFont="1" applyBorder="1" applyAlignment="1">
      <alignment horizontal="center" vertical="center" wrapText="1"/>
    </xf>
    <xf numFmtId="49" fontId="37" fillId="0" borderId="42" xfId="4" applyNumberFormat="1" applyFont="1" applyBorder="1" applyAlignment="1">
      <alignment horizontal="center" vertical="center" wrapText="1"/>
    </xf>
    <xf numFmtId="49" fontId="57" fillId="0" borderId="37" xfId="4" applyNumberFormat="1" applyFont="1" applyBorder="1" applyAlignment="1">
      <alignment horizontal="center" vertical="center" wrapText="1"/>
    </xf>
    <xf numFmtId="49" fontId="57" fillId="0" borderId="38" xfId="4" applyNumberFormat="1" applyFont="1" applyBorder="1" applyAlignment="1">
      <alignment horizontal="center" vertical="center" wrapText="1"/>
    </xf>
    <xf numFmtId="49" fontId="57" fillId="0" borderId="42" xfId="4" applyNumberFormat="1" applyFont="1" applyBorder="1" applyAlignment="1">
      <alignment horizontal="center" vertical="center" wrapText="1"/>
    </xf>
    <xf numFmtId="2" fontId="3" fillId="6" borderId="39" xfId="4" applyNumberFormat="1" applyFont="1" applyFill="1" applyBorder="1" applyAlignment="1">
      <alignment horizontal="center" vertical="center" wrapText="1"/>
    </xf>
    <xf numFmtId="2" fontId="3" fillId="6" borderId="53" xfId="4" applyNumberFormat="1" applyFont="1" applyFill="1" applyBorder="1" applyAlignment="1">
      <alignment horizontal="center" vertical="center" wrapText="1"/>
    </xf>
    <xf numFmtId="0" fontId="3" fillId="6" borderId="1" xfId="4" applyFont="1" applyFill="1" applyBorder="1" applyAlignment="1">
      <alignment horizontal="center" vertical="center" wrapText="1"/>
    </xf>
    <xf numFmtId="0" fontId="37" fillId="6" borderId="1" xfId="4" applyFont="1" applyFill="1" applyBorder="1" applyAlignment="1">
      <alignment horizontal="center" vertical="center" wrapText="1"/>
    </xf>
    <xf numFmtId="49" fontId="24" fillId="4" borderId="38" xfId="4" applyNumberFormat="1" applyFont="1" applyFill="1" applyBorder="1" applyAlignment="1">
      <alignment horizontal="left" vertical="center"/>
    </xf>
    <xf numFmtId="49" fontId="24" fillId="4" borderId="0" xfId="4" applyNumberFormat="1" applyFont="1" applyFill="1" applyAlignment="1">
      <alignment horizontal="left" vertical="center"/>
    </xf>
    <xf numFmtId="49" fontId="24" fillId="4" borderId="8" xfId="4" applyNumberFormat="1" applyFont="1" applyFill="1" applyBorder="1" applyAlignment="1">
      <alignment horizontal="left" vertical="center"/>
    </xf>
    <xf numFmtId="49" fontId="59" fillId="4" borderId="3" xfId="4" applyNumberFormat="1" applyFont="1" applyFill="1" applyBorder="1" applyAlignment="1">
      <alignment horizontal="left" vertical="top" wrapText="1"/>
    </xf>
    <xf numFmtId="49" fontId="59" fillId="4" borderId="4" xfId="4" applyNumberFormat="1" applyFont="1" applyFill="1" applyBorder="1" applyAlignment="1">
      <alignment horizontal="left" vertical="top" wrapText="1"/>
    </xf>
    <xf numFmtId="49" fontId="59" fillId="4" borderId="17" xfId="4" applyNumberFormat="1" applyFont="1" applyFill="1" applyBorder="1" applyAlignment="1">
      <alignment horizontal="left" vertical="top" wrapText="1"/>
    </xf>
    <xf numFmtId="49" fontId="59" fillId="4" borderId="57" xfId="4" applyNumberFormat="1" applyFont="1" applyFill="1" applyBorder="1" applyAlignment="1">
      <alignment horizontal="left" vertical="top" wrapText="1"/>
    </xf>
    <xf numFmtId="4" fontId="61" fillId="6" borderId="1" xfId="4" applyNumberFormat="1" applyFont="1" applyFill="1" applyBorder="1" applyAlignment="1">
      <alignment horizontal="center" vertical="center" wrapText="1"/>
    </xf>
    <xf numFmtId="0" fontId="61" fillId="6" borderId="1" xfId="4" applyFont="1" applyFill="1" applyBorder="1" applyAlignment="1">
      <alignment horizontal="center" vertical="center" wrapText="1"/>
    </xf>
    <xf numFmtId="0" fontId="24" fillId="0" borderId="63" xfId="4" applyFont="1" applyBorder="1" applyAlignment="1">
      <alignment horizontal="center" vertical="center" wrapText="1"/>
    </xf>
    <xf numFmtId="0" fontId="62" fillId="6" borderId="63" xfId="4" applyFont="1" applyFill="1" applyBorder="1" applyAlignment="1">
      <alignment horizontal="center" vertical="center"/>
    </xf>
    <xf numFmtId="0" fontId="62" fillId="6" borderId="51" xfId="4" applyFont="1" applyFill="1" applyBorder="1" applyAlignment="1">
      <alignment horizontal="center" vertical="center"/>
    </xf>
    <xf numFmtId="0" fontId="62" fillId="6" borderId="64" xfId="4" applyFont="1" applyFill="1" applyBorder="1" applyAlignment="1">
      <alignment horizontal="center" vertical="center"/>
    </xf>
    <xf numFmtId="0" fontId="62" fillId="6" borderId="21" xfId="4" applyFont="1" applyFill="1" applyBorder="1" applyAlignment="1">
      <alignment horizontal="center" vertical="center"/>
    </xf>
    <xf numFmtId="0" fontId="62" fillId="6" borderId="20" xfId="4" applyFont="1" applyFill="1" applyBorder="1" applyAlignment="1">
      <alignment horizontal="center" vertical="center" wrapText="1"/>
    </xf>
    <xf numFmtId="0" fontId="62" fillId="6" borderId="51" xfId="4" applyFont="1" applyFill="1" applyBorder="1" applyAlignment="1">
      <alignment horizontal="center" vertical="center" wrapText="1"/>
    </xf>
    <xf numFmtId="0" fontId="62" fillId="6" borderId="21" xfId="4" applyFont="1" applyFill="1" applyBorder="1" applyAlignment="1">
      <alignment horizontal="center" vertical="center" wrapText="1"/>
    </xf>
    <xf numFmtId="0" fontId="62" fillId="6" borderId="20" xfId="4" applyFont="1" applyFill="1" applyBorder="1" applyAlignment="1">
      <alignment horizontal="center" vertical="center"/>
    </xf>
    <xf numFmtId="0" fontId="60" fillId="6" borderId="1" xfId="4" applyFont="1" applyFill="1" applyBorder="1" applyAlignment="1">
      <alignment horizontal="center" vertical="center"/>
    </xf>
    <xf numFmtId="2" fontId="3" fillId="6" borderId="39" xfId="3" applyNumberFormat="1" applyFont="1" applyFill="1" applyBorder="1" applyAlignment="1" applyProtection="1">
      <alignment horizontal="center" vertical="center"/>
    </xf>
    <xf numFmtId="2" fontId="3" fillId="6" borderId="1" xfId="3" applyNumberFormat="1" applyFont="1" applyFill="1" applyBorder="1" applyAlignment="1" applyProtection="1">
      <alignment horizontal="center" vertical="center"/>
    </xf>
    <xf numFmtId="2" fontId="3" fillId="6" borderId="53" xfId="3" applyNumberFormat="1" applyFont="1" applyFill="1" applyBorder="1" applyAlignment="1" applyProtection="1">
      <alignment horizontal="center" vertical="center"/>
    </xf>
    <xf numFmtId="0" fontId="24" fillId="0" borderId="62" xfId="4" applyFont="1" applyBorder="1" applyAlignment="1">
      <alignment horizontal="center" vertical="center" wrapText="1"/>
    </xf>
    <xf numFmtId="0" fontId="24" fillId="0" borderId="13" xfId="4" applyFont="1" applyBorder="1" applyAlignment="1">
      <alignment horizontal="center" vertical="center" wrapText="1"/>
    </xf>
    <xf numFmtId="0" fontId="24" fillId="0" borderId="43" xfId="4" applyFont="1" applyBorder="1" applyAlignment="1">
      <alignment horizontal="center" vertical="center" wrapText="1"/>
    </xf>
    <xf numFmtId="2" fontId="3" fillId="6" borderId="39" xfId="3" applyNumberFormat="1" applyFont="1" applyFill="1" applyBorder="1" applyAlignment="1" applyProtection="1">
      <alignment horizontal="center" vertical="center" wrapText="1"/>
    </xf>
    <xf numFmtId="2" fontId="3" fillId="6" borderId="1" xfId="3" applyNumberFormat="1" applyFont="1" applyFill="1" applyBorder="1" applyAlignment="1" applyProtection="1">
      <alignment horizontal="center" vertical="center" wrapText="1"/>
    </xf>
    <xf numFmtId="2" fontId="3" fillId="6" borderId="53" xfId="3" applyNumberFormat="1" applyFont="1" applyFill="1" applyBorder="1" applyAlignment="1" applyProtection="1">
      <alignment horizontal="center" vertical="center" wrapText="1"/>
    </xf>
    <xf numFmtId="49" fontId="24" fillId="4" borderId="38" xfId="4" applyNumberFormat="1" applyFont="1" applyFill="1" applyBorder="1" applyAlignment="1">
      <alignment horizontal="left" vertical="top" wrapText="1"/>
    </xf>
    <xf numFmtId="49" fontId="24" fillId="4" borderId="0" xfId="4" applyNumberFormat="1" applyFont="1" applyFill="1" applyAlignment="1">
      <alignment horizontal="left" vertical="top" wrapText="1"/>
    </xf>
    <xf numFmtId="49" fontId="24" fillId="4" borderId="17" xfId="4" applyNumberFormat="1" applyFont="1" applyFill="1" applyBorder="1" applyAlignment="1">
      <alignment horizontal="left" vertical="top" wrapText="1"/>
    </xf>
    <xf numFmtId="0" fontId="9" fillId="4" borderId="0" xfId="4" applyFont="1" applyFill="1" applyAlignment="1">
      <alignment horizontal="center" vertical="center" wrapText="1"/>
    </xf>
    <xf numFmtId="0" fontId="37" fillId="6" borderId="53" xfId="4" applyFont="1" applyFill="1" applyBorder="1" applyAlignment="1">
      <alignment horizontal="center" vertical="center" wrapText="1"/>
    </xf>
    <xf numFmtId="2" fontId="3" fillId="6" borderId="68" xfId="4" applyNumberFormat="1" applyFont="1" applyFill="1" applyBorder="1" applyAlignment="1">
      <alignment horizontal="center" vertical="center" wrapText="1"/>
    </xf>
    <xf numFmtId="2" fontId="3" fillId="6" borderId="69" xfId="4" applyNumberFormat="1" applyFont="1" applyFill="1" applyBorder="1" applyAlignment="1">
      <alignment horizontal="center" vertical="center" wrapText="1"/>
    </xf>
    <xf numFmtId="2" fontId="3" fillId="6" borderId="70" xfId="4" applyNumberFormat="1" applyFont="1" applyFill="1" applyBorder="1" applyAlignment="1">
      <alignment horizontal="center" vertical="center" wrapText="1"/>
    </xf>
    <xf numFmtId="0" fontId="62" fillId="6" borderId="63" xfId="4" applyFont="1" applyFill="1" applyBorder="1" applyAlignment="1">
      <alignment horizontal="center" vertical="center" wrapText="1"/>
    </xf>
    <xf numFmtId="0" fontId="62" fillId="6" borderId="64" xfId="4" applyFont="1" applyFill="1" applyBorder="1" applyAlignment="1">
      <alignment horizontal="center" vertical="center" wrapText="1"/>
    </xf>
    <xf numFmtId="2" fontId="3" fillId="6" borderId="13" xfId="4" applyNumberFormat="1" applyFont="1" applyFill="1" applyBorder="1" applyAlignment="1">
      <alignment horizontal="center" vertical="center"/>
    </xf>
    <xf numFmtId="2" fontId="3" fillId="6" borderId="43" xfId="4" applyNumberFormat="1" applyFont="1" applyFill="1" applyBorder="1" applyAlignment="1">
      <alignment horizontal="center" vertical="center"/>
    </xf>
    <xf numFmtId="0" fontId="3" fillId="6" borderId="69" xfId="4" applyFont="1" applyFill="1" applyBorder="1" applyAlignment="1">
      <alignment horizontal="center" vertical="center" wrapText="1"/>
    </xf>
    <xf numFmtId="0" fontId="3" fillId="6" borderId="70" xfId="4" applyFont="1" applyFill="1" applyBorder="1" applyAlignment="1">
      <alignment horizontal="center" vertical="center" wrapText="1"/>
    </xf>
    <xf numFmtId="49" fontId="79" fillId="0" borderId="0" xfId="0" quotePrefix="1" applyNumberFormat="1" applyFont="1" applyAlignment="1">
      <alignment horizontal="left" vertical="top" wrapText="1"/>
    </xf>
    <xf numFmtId="49" fontId="9" fillId="0" borderId="0" xfId="0" quotePrefix="1" applyNumberFormat="1"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0" fontId="22" fillId="0" borderId="0" xfId="0" applyFont="1" applyAlignment="1">
      <alignment horizontal="left" vertical="top" wrapText="1"/>
    </xf>
    <xf numFmtId="0" fontId="9" fillId="0" borderId="0" xfId="0" applyFont="1" applyAlignment="1">
      <alignment wrapText="1"/>
    </xf>
    <xf numFmtId="49" fontId="9" fillId="0" borderId="0" xfId="0" quotePrefix="1" applyNumberFormat="1" applyFont="1" applyAlignment="1">
      <alignment horizontal="left" wrapText="1"/>
    </xf>
    <xf numFmtId="0" fontId="15" fillId="0" borderId="0" xfId="0" applyFont="1" applyAlignment="1">
      <alignment wrapText="1"/>
    </xf>
    <xf numFmtId="49" fontId="15" fillId="10" borderId="19" xfId="0" applyNumberFormat="1" applyFont="1" applyFill="1" applyBorder="1" applyAlignment="1" applyProtection="1">
      <alignment horizontal="left"/>
      <protection locked="0"/>
    </xf>
    <xf numFmtId="0" fontId="4" fillId="10" borderId="37" xfId="0" applyFont="1" applyFill="1" applyBorder="1" applyAlignment="1">
      <alignment horizontal="center"/>
    </xf>
    <xf numFmtId="0" fontId="4" fillId="10" borderId="38" xfId="0" applyFont="1" applyFill="1" applyBorder="1" applyAlignment="1">
      <alignment horizontal="center"/>
    </xf>
    <xf numFmtId="0" fontId="4" fillId="10" borderId="42" xfId="0" applyFont="1" applyFill="1" applyBorder="1" applyAlignment="1">
      <alignment horizontal="center"/>
    </xf>
    <xf numFmtId="49" fontId="30" fillId="0" borderId="0" xfId="0" applyNumberFormat="1" applyFont="1" applyAlignment="1">
      <alignment horizontal="center" vertical="center"/>
    </xf>
    <xf numFmtId="49" fontId="12" fillId="10" borderId="1" xfId="0" quotePrefix="1" applyNumberFormat="1" applyFont="1" applyFill="1" applyBorder="1" applyAlignment="1" applyProtection="1">
      <alignment horizontal="center" vertical="top" wrapText="1"/>
      <protection locked="0"/>
    </xf>
    <xf numFmtId="49" fontId="12" fillId="0" borderId="1" xfId="0" quotePrefix="1" applyNumberFormat="1" applyFont="1" applyBorder="1" applyAlignment="1">
      <alignment horizontal="center" vertical="top" wrapText="1"/>
    </xf>
    <xf numFmtId="49" fontId="9" fillId="0" borderId="0" xfId="0" quotePrefix="1" applyNumberFormat="1" applyFont="1" applyAlignment="1">
      <alignment horizontal="left" vertical="top"/>
    </xf>
    <xf numFmtId="49" fontId="15" fillId="4" borderId="1" xfId="0" applyNumberFormat="1" applyFont="1" applyFill="1" applyBorder="1" applyAlignment="1">
      <alignment horizontal="center" vertical="center"/>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15" fillId="4" borderId="7"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4" borderId="9" xfId="0" applyNumberFormat="1" applyFont="1" applyFill="1" applyBorder="1" applyAlignment="1">
      <alignment horizontal="center" vertical="center"/>
    </xf>
    <xf numFmtId="0" fontId="80" fillId="0" borderId="0" xfId="0" applyFont="1" applyAlignment="1">
      <alignment wrapText="1"/>
    </xf>
    <xf numFmtId="0" fontId="4" fillId="0" borderId="0" xfId="0" applyFont="1" applyAlignment="1">
      <alignment horizontal="center"/>
    </xf>
    <xf numFmtId="0" fontId="0" fillId="0" borderId="0" xfId="0" applyAlignment="1">
      <alignment horizontal="center"/>
    </xf>
    <xf numFmtId="0" fontId="4" fillId="0" borderId="0" xfId="0" applyFont="1" applyAlignment="1">
      <alignment horizontal="left" vertical="center" wrapText="1"/>
    </xf>
    <xf numFmtId="0" fontId="4" fillId="0" borderId="0" xfId="0" applyFont="1" applyAlignment="1">
      <alignment vertical="center"/>
    </xf>
    <xf numFmtId="0" fontId="4" fillId="10" borderId="14"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4" fillId="10" borderId="15" xfId="0" applyFont="1" applyFill="1" applyBorder="1" applyAlignment="1" applyProtection="1">
      <alignment horizontal="center" vertical="center"/>
      <protection locked="0"/>
    </xf>
    <xf numFmtId="0" fontId="0" fillId="10" borderId="14" xfId="0" applyFill="1" applyBorder="1" applyAlignment="1" applyProtection="1">
      <alignment horizontal="center" vertical="center"/>
      <protection locked="0"/>
    </xf>
    <xf numFmtId="0" fontId="0" fillId="10" borderId="0" xfId="0" applyFill="1" applyAlignment="1" applyProtection="1">
      <alignment horizontal="center" vertical="center"/>
      <protection locked="0"/>
    </xf>
    <xf numFmtId="0" fontId="0" fillId="10" borderId="15" xfId="0" applyFill="1" applyBorder="1" applyAlignment="1" applyProtection="1">
      <alignment horizontal="center" vertical="center"/>
      <protection locked="0"/>
    </xf>
    <xf numFmtId="0" fontId="0" fillId="10" borderId="16" xfId="0" applyFill="1" applyBorder="1" applyAlignment="1" applyProtection="1">
      <alignment horizontal="center" vertical="center"/>
      <protection locked="0"/>
    </xf>
    <xf numFmtId="0" fontId="0" fillId="10" borderId="17" xfId="0" applyFill="1" applyBorder="1" applyAlignment="1" applyProtection="1">
      <alignment horizontal="center" vertical="center"/>
      <protection locked="0"/>
    </xf>
    <xf numFmtId="0" fontId="0" fillId="10" borderId="18" xfId="0" applyFill="1" applyBorder="1" applyAlignment="1" applyProtection="1">
      <alignment horizontal="center" vertical="center"/>
      <protection locked="0"/>
    </xf>
    <xf numFmtId="0" fontId="4" fillId="0" borderId="0" xfId="0" applyFont="1" applyAlignment="1">
      <alignment horizontal="left" vertical="top" wrapText="1"/>
    </xf>
    <xf numFmtId="0" fontId="0" fillId="0" borderId="0" xfId="0" applyAlignment="1">
      <alignment horizontal="left" vertical="top" wrapText="1"/>
    </xf>
    <xf numFmtId="14" fontId="14" fillId="9" borderId="7" xfId="0" applyNumberFormat="1"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9" xfId="0" applyFont="1" applyFill="1" applyBorder="1" applyAlignment="1" applyProtection="1">
      <alignment horizontal="center"/>
      <protection locked="0"/>
    </xf>
    <xf numFmtId="49" fontId="4" fillId="10" borderId="0" xfId="0" applyNumberFormat="1" applyFont="1" applyFill="1" applyAlignment="1" applyProtection="1">
      <alignment horizontal="center"/>
      <protection locked="0"/>
    </xf>
    <xf numFmtId="49" fontId="4" fillId="10" borderId="19" xfId="0" applyNumberFormat="1" applyFont="1" applyFill="1" applyBorder="1" applyAlignment="1" applyProtection="1">
      <alignment horizontal="center"/>
      <protection locked="0"/>
    </xf>
    <xf numFmtId="49" fontId="39" fillId="2" borderId="0" xfId="0" applyNumberFormat="1" applyFont="1" applyFill="1" applyAlignment="1">
      <alignment horizontal="center" vertical="center"/>
    </xf>
    <xf numFmtId="0" fontId="9" fillId="0" borderId="0" xfId="0" applyFont="1" applyAlignment="1">
      <alignment horizontal="left"/>
    </xf>
    <xf numFmtId="49" fontId="15" fillId="0" borderId="1" xfId="0" quotePrefix="1" applyNumberFormat="1" applyFont="1" applyBorder="1" applyAlignment="1">
      <alignment horizontal="center" vertical="top" wrapText="1"/>
    </xf>
  </cellXfs>
  <cellStyles count="6">
    <cellStyle name="Collegamento ipertestuale" xfId="1" builtinId="8"/>
    <cellStyle name="Normale" xfId="0" builtinId="0"/>
    <cellStyle name="Normale 2" xfId="2" xr:uid="{00000000-0005-0000-0000-000002000000}"/>
    <cellStyle name="Normale 2 2" xfId="4" xr:uid="{00000000-0005-0000-0000-000003000000}"/>
    <cellStyle name="Percentuale" xfId="3" builtinId="5"/>
    <cellStyle name="Percentuale 2" xfId="5" xr:uid="{00000000-0005-0000-0000-000005000000}"/>
  </cellStyles>
  <dxfs count="31">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0000"/>
        </patternFill>
      </fill>
    </dxf>
    <dxf>
      <fill>
        <patternFill>
          <bgColor rgb="FFFF0000"/>
        </patternFill>
      </fill>
    </dxf>
    <dxf>
      <fill>
        <patternFill>
          <bgColor theme="3" tint="0.79998168889431442"/>
        </patternFill>
      </fill>
    </dxf>
    <dxf>
      <fill>
        <patternFill>
          <bgColor rgb="FFFFFF99"/>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92D050"/>
        </patternFill>
      </fill>
    </dxf>
    <dxf>
      <fill>
        <patternFill>
          <bgColor theme="9" tint="-0.24994659260841701"/>
        </patternFill>
      </fill>
    </dxf>
    <dxf>
      <font>
        <strike/>
      </font>
    </dxf>
  </dxfs>
  <tableStyles count="0" defaultTableStyle="TableStyleMedium2" defaultPivotStyle="PivotStyleLight16"/>
  <colors>
    <mruColors>
      <color rgb="FFFF9933"/>
      <color rgb="FFF6800A"/>
      <color rgb="FFFDA403"/>
      <color rgb="FFFFFF99"/>
      <color rgb="FFFFFFCC"/>
      <color rgb="FFFFFF66"/>
      <color rgb="FF00CC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114300</xdr:colOff>
      <xdr:row>1</xdr:row>
      <xdr:rowOff>123825</xdr:rowOff>
    </xdr:from>
    <xdr:to>
      <xdr:col>6</xdr:col>
      <xdr:colOff>133350</xdr:colOff>
      <xdr:row>6</xdr:row>
      <xdr:rowOff>0</xdr:rowOff>
    </xdr:to>
    <xdr:pic>
      <xdr:nvPicPr>
        <xdr:cNvPr id="1581" name="Picture 1" descr="stemma">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23825"/>
          <a:ext cx="10477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SR_2014_2020\Misura_6.1\PAS_MISURA6_1_VERSIONE1_4_9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Foglio1"/>
      <sheetName val="TAB_PS"/>
      <sheetName val="rich_esame"/>
      <sheetName val="fasce psr"/>
    </sheetNames>
    <sheetDataSet>
      <sheetData sheetId="0"/>
      <sheetData sheetId="1"/>
      <sheetData sheetId="2"/>
      <sheetData sheetId="3"/>
      <sheetData sheetId="4"/>
      <sheetData sheetId="5"/>
      <sheetData sheetId="6"/>
      <sheetData sheetId="7"/>
      <sheetData sheetId="8"/>
      <sheetData sheetId="9">
        <row r="1014">
          <cell r="M1014" t="str">
            <v>IMPERIA</v>
          </cell>
          <cell r="N1014" t="str">
            <v>SAVONA</v>
          </cell>
          <cell r="O1014" t="str">
            <v>GENOVA</v>
          </cell>
          <cell r="P1014" t="str">
            <v>SPEZIA</v>
          </cell>
        </row>
      </sheetData>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CE207"/>
  <sheetViews>
    <sheetView showWhiteSpace="0" view="pageBreakPreview" topLeftCell="A62" zoomScaleNormal="65" zoomScaleSheetLayoutView="100" zoomScalePageLayoutView="55" workbookViewId="0">
      <selection sqref="A1:AX83"/>
    </sheetView>
  </sheetViews>
  <sheetFormatPr defaultColWidth="3.85546875" defaultRowHeight="20.25" customHeight="1" x14ac:dyDescent="0.2"/>
  <cols>
    <col min="27" max="27" width="10" bestFit="1" customWidth="1"/>
  </cols>
  <sheetData>
    <row r="1" spans="1:83" s="282" customFormat="1" ht="40.5" customHeight="1" x14ac:dyDescent="0.2">
      <c r="AT1" s="283" t="s">
        <v>308</v>
      </c>
    </row>
    <row r="2" spans="1:83" s="21" customFormat="1" ht="20.25" customHeight="1" x14ac:dyDescent="0.2">
      <c r="A2" s="18"/>
      <c r="B2" s="19"/>
      <c r="C2" s="19"/>
      <c r="D2" s="19"/>
      <c r="E2" s="19"/>
      <c r="F2" s="19"/>
      <c r="G2" s="19"/>
      <c r="H2" s="19"/>
      <c r="I2" s="20"/>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20"/>
    </row>
    <row r="3" spans="1:83" s="21" customFormat="1" ht="35.25" x14ac:dyDescent="0.2">
      <c r="A3" s="22"/>
      <c r="I3" s="23"/>
      <c r="J3" s="366" t="s">
        <v>175</v>
      </c>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8"/>
    </row>
    <row r="4" spans="1:83" s="21" customFormat="1" ht="12.75" x14ac:dyDescent="0.2">
      <c r="A4" s="22"/>
      <c r="E4"/>
      <c r="I4" s="23"/>
      <c r="J4" s="369" t="s">
        <v>176</v>
      </c>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8"/>
    </row>
    <row r="5" spans="1:83" s="21" customFormat="1" ht="20.25" customHeight="1" x14ac:dyDescent="0.2">
      <c r="A5" s="22"/>
      <c r="I5" s="23"/>
      <c r="Y5" s="24"/>
      <c r="AQ5"/>
      <c r="AW5" s="23"/>
    </row>
    <row r="6" spans="1:83" s="21" customFormat="1" ht="20.25" customHeight="1" x14ac:dyDescent="0.2">
      <c r="A6" s="22"/>
      <c r="I6" s="23"/>
      <c r="J6" s="370" t="s">
        <v>177</v>
      </c>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2"/>
    </row>
    <row r="7" spans="1:83" s="21" customFormat="1" ht="20.25" customHeight="1" x14ac:dyDescent="0.2">
      <c r="A7" s="25"/>
      <c r="B7" s="26"/>
      <c r="C7" s="27"/>
      <c r="D7" s="26"/>
      <c r="E7" s="124" t="s">
        <v>0</v>
      </c>
      <c r="F7" s="26"/>
      <c r="G7" s="26"/>
      <c r="H7" s="26"/>
      <c r="I7" s="28"/>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7"/>
      <c r="AT7" s="26"/>
      <c r="AU7" s="26"/>
      <c r="AV7" s="26"/>
      <c r="AW7" s="28"/>
    </row>
    <row r="8" spans="1:83" s="21" customFormat="1" ht="20.25" customHeight="1" x14ac:dyDescent="0.2">
      <c r="C8" s="121"/>
      <c r="E8" s="121"/>
      <c r="AS8" s="121"/>
    </row>
    <row r="9" spans="1:83" s="21" customFormat="1" ht="20.25" customHeight="1" x14ac:dyDescent="0.2">
      <c r="A9" s="376"/>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row>
    <row r="10" spans="1:83" s="21" customFormat="1" ht="20.25" customHeight="1" x14ac:dyDescent="0.2">
      <c r="A10" s="376"/>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376"/>
      <c r="AT10" s="376"/>
      <c r="AU10" s="376"/>
      <c r="AV10" s="376"/>
    </row>
    <row r="11" spans="1:83" s="21" customFormat="1" ht="20.25" customHeight="1" x14ac:dyDescent="0.2">
      <c r="A11" s="376" t="s">
        <v>309</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row>
    <row r="12" spans="1:83" s="21" customFormat="1" ht="20.25" customHeight="1" x14ac:dyDescent="0.2">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row>
    <row r="13" spans="1:83" s="21" customFormat="1" ht="20.25" customHeight="1" x14ac:dyDescent="0.2">
      <c r="A13" s="379" t="s">
        <v>178</v>
      </c>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row>
    <row r="14" spans="1:83" s="21" customFormat="1" ht="45" customHeight="1" x14ac:dyDescent="0.2">
      <c r="A14" s="376"/>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row>
    <row r="15" spans="1:83" s="21" customFormat="1" ht="20.25" customHeight="1" x14ac:dyDescent="0.2"/>
    <row r="16" spans="1:83" s="21" customFormat="1" ht="49.7" customHeight="1" x14ac:dyDescent="0.2">
      <c r="A16" s="380" t="s">
        <v>127</v>
      </c>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CE16" s="281"/>
    </row>
    <row r="17" spans="1:49" s="29" customFormat="1" ht="20.25" customHeight="1" x14ac:dyDescent="0.2">
      <c r="B17" s="378"/>
      <c r="C17" s="378"/>
      <c r="D17" s="378"/>
      <c r="E17" s="378"/>
      <c r="F17" s="378"/>
      <c r="G17" s="378"/>
      <c r="H17" s="378"/>
      <c r="I17" s="378"/>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77"/>
      <c r="AP17" s="377"/>
      <c r="AQ17" s="377"/>
      <c r="AR17" s="377"/>
      <c r="AS17" s="377"/>
      <c r="AT17" s="377"/>
      <c r="AU17" s="377"/>
      <c r="AV17" s="377"/>
      <c r="AW17" s="377"/>
    </row>
    <row r="18" spans="1:49" s="21" customFormat="1" ht="20.25" customHeight="1" thickBot="1" x14ac:dyDescent="0.25"/>
    <row r="19" spans="1:49" s="32" customFormat="1" ht="20.25" customHeight="1" thickBot="1" x14ac:dyDescent="0.25">
      <c r="A19" s="331" t="s">
        <v>1</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3"/>
    </row>
    <row r="20" spans="1:49" s="32" customFormat="1" ht="20.25" customHeight="1" x14ac:dyDescent="0.2">
      <c r="Y20" s="33"/>
    </row>
    <row r="21" spans="1:49" s="37" customFormat="1" ht="20.25" customHeight="1" x14ac:dyDescent="0.3">
      <c r="A21" s="34" t="s">
        <v>28</v>
      </c>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49" s="1" customFormat="1" ht="20.25" customHeight="1" x14ac:dyDescent="0.25">
      <c r="A22" s="2" t="s">
        <v>29</v>
      </c>
      <c r="B22" s="38"/>
    </row>
    <row r="23" spans="1:49" s="1" customFormat="1" ht="20.25" customHeight="1" x14ac:dyDescent="0.2"/>
    <row r="24" spans="1:49" s="1" customFormat="1" ht="20.25" customHeight="1" x14ac:dyDescent="0.25">
      <c r="B24" s="2" t="s">
        <v>31</v>
      </c>
    </row>
    <row r="25" spans="1:49" s="1" customFormat="1" ht="20.25" customHeight="1" x14ac:dyDescent="0.2"/>
    <row r="26" spans="1:49" s="1" customFormat="1" ht="20.25" customHeight="1" x14ac:dyDescent="0.4">
      <c r="A26" s="38"/>
      <c r="B26" s="38" t="s">
        <v>30</v>
      </c>
      <c r="C26" s="38"/>
      <c r="D26" s="38"/>
      <c r="E26" s="38"/>
      <c r="F26" s="38"/>
      <c r="G26" s="38"/>
      <c r="H26" s="38"/>
      <c r="I26" s="38"/>
      <c r="J26" s="373"/>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5"/>
    </row>
    <row r="27" spans="1:49" s="1" customFormat="1" ht="20.25" customHeight="1" x14ac:dyDescent="0.25">
      <c r="B27" s="38"/>
      <c r="C27" s="38"/>
      <c r="D27" s="38"/>
      <c r="E27" s="38"/>
      <c r="F27" s="38"/>
      <c r="G27" s="38"/>
      <c r="H27" s="38"/>
      <c r="I27" s="38"/>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9" s="1" customFormat="1" ht="20.25" customHeight="1" x14ac:dyDescent="0.25">
      <c r="C28" s="38"/>
      <c r="E28" s="38"/>
      <c r="F28" s="38"/>
      <c r="G28" s="38"/>
      <c r="H28" s="38"/>
      <c r="I28" s="38"/>
      <c r="J28" s="38" t="s">
        <v>32</v>
      </c>
      <c r="T28" s="149"/>
      <c r="U28" s="3" t="s">
        <v>60</v>
      </c>
      <c r="Z28" s="3"/>
      <c r="AA28" s="3"/>
      <c r="AB28" s="3"/>
      <c r="AC28" s="3"/>
      <c r="AD28" s="3"/>
      <c r="AE28" s="3"/>
      <c r="AF28" s="3"/>
      <c r="AG28" s="149"/>
      <c r="AH28" s="3" t="s">
        <v>22</v>
      </c>
      <c r="AM28" s="3"/>
      <c r="AN28" s="3"/>
      <c r="AO28" s="3"/>
      <c r="AP28" s="3"/>
      <c r="AQ28" s="3"/>
      <c r="AR28" s="3"/>
      <c r="AS28" s="3"/>
      <c r="AT28" s="3"/>
      <c r="AU28" s="3"/>
      <c r="AV28" s="3"/>
    </row>
    <row r="29" spans="1:49" s="1" customFormat="1" ht="20.25" customHeight="1" x14ac:dyDescent="0.25">
      <c r="B29" s="38"/>
      <c r="C29" s="38"/>
      <c r="D29" s="38"/>
      <c r="E29" s="38"/>
      <c r="F29" s="38"/>
      <c r="G29" s="38"/>
      <c r="H29" s="38"/>
      <c r="I29" s="38"/>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9" s="1" customFormat="1" ht="20.25" customHeight="1" x14ac:dyDescent="0.4">
      <c r="B30" s="38" t="s">
        <v>21</v>
      </c>
      <c r="C30" s="38"/>
      <c r="D30" s="38"/>
      <c r="E30" s="38"/>
      <c r="F30" s="38"/>
      <c r="G30" s="38"/>
      <c r="H30" s="38"/>
      <c r="I30" s="38"/>
      <c r="J30" s="373"/>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5"/>
    </row>
    <row r="31" spans="1:49" s="1" customFormat="1" ht="20.25" customHeight="1" x14ac:dyDescent="0.25">
      <c r="B31" s="38"/>
      <c r="C31" s="38"/>
      <c r="D31" s="38"/>
      <c r="E31" s="38"/>
      <c r="F31" s="38"/>
      <c r="G31" s="38"/>
    </row>
    <row r="32" spans="1:49" s="1" customFormat="1" ht="20.25" customHeight="1" x14ac:dyDescent="0.4">
      <c r="B32" s="38" t="s">
        <v>232</v>
      </c>
      <c r="C32" s="38"/>
      <c r="D32" s="38"/>
      <c r="E32" s="38"/>
      <c r="F32" s="38"/>
      <c r="G32" s="38"/>
      <c r="J32" s="341"/>
      <c r="K32" s="342"/>
      <c r="L32" s="342"/>
      <c r="M32" s="342"/>
      <c r="N32" s="342"/>
      <c r="O32" s="342"/>
      <c r="P32" s="342"/>
      <c r="Q32" s="342"/>
      <c r="R32" s="342"/>
      <c r="S32" s="342"/>
      <c r="T32" s="342"/>
      <c r="U32" s="342"/>
      <c r="V32" s="343"/>
      <c r="X32" s="349" t="s">
        <v>233</v>
      </c>
      <c r="Y32" s="349"/>
      <c r="Z32" s="349"/>
      <c r="AA32" s="349"/>
      <c r="AB32" s="349"/>
      <c r="AC32" s="349"/>
      <c r="AD32" s="349"/>
      <c r="AE32" s="349"/>
      <c r="AF32" s="349"/>
      <c r="AH32" s="344">
        <f>TRUNC((IF($J$32&lt;&gt;0,YEARFRAC($AA$38-$J$32,0))))</f>
        <v>0</v>
      </c>
      <c r="AI32" s="345"/>
      <c r="AJ32" s="345"/>
      <c r="AK32" s="345"/>
      <c r="AL32" s="345"/>
      <c r="AM32" s="346"/>
    </row>
    <row r="33" spans="2:48" s="1" customFormat="1" ht="20.25" customHeight="1" x14ac:dyDescent="0.25">
      <c r="B33" s="2"/>
      <c r="C33" s="38"/>
      <c r="X33" s="349"/>
      <c r="Y33" s="349"/>
      <c r="Z33" s="349"/>
      <c r="AA33" s="349"/>
      <c r="AB33" s="349"/>
      <c r="AC33" s="349"/>
      <c r="AD33" s="349"/>
      <c r="AE33" s="349"/>
      <c r="AF33" s="349"/>
    </row>
    <row r="34" spans="2:48" s="1" customFormat="1" ht="20.25" customHeight="1" x14ac:dyDescent="0.25">
      <c r="B34" s="2" t="s">
        <v>2</v>
      </c>
      <c r="F34" s="131"/>
      <c r="J34" s="149"/>
      <c r="K34" s="2" t="s">
        <v>3</v>
      </c>
      <c r="S34" s="149"/>
      <c r="T34" s="2" t="s">
        <v>4</v>
      </c>
      <c r="W34" s="334"/>
      <c r="X34" s="334"/>
      <c r="Y34" s="334"/>
      <c r="Z34" s="334"/>
      <c r="AA34" s="334"/>
      <c r="AB34" s="334"/>
      <c r="AC34" s="334"/>
      <c r="AD34" s="334"/>
      <c r="AE34" s="334"/>
      <c r="AF34" s="334"/>
      <c r="AG34" s="334"/>
      <c r="AH34" s="334"/>
      <c r="AI34" s="334"/>
      <c r="AJ34" s="334"/>
      <c r="AK34" s="334"/>
      <c r="AL34" s="334"/>
      <c r="AM34" s="334"/>
      <c r="AN34" s="334"/>
      <c r="AO34" s="334"/>
      <c r="AP34" s="334"/>
      <c r="AQ34" s="334"/>
      <c r="AV34" s="39" t="s">
        <v>5</v>
      </c>
    </row>
    <row r="35" spans="2:48" s="1" customFormat="1" ht="20.25" customHeight="1" x14ac:dyDescent="0.3">
      <c r="B35" s="2"/>
      <c r="J35" s="7"/>
      <c r="K35" s="3"/>
      <c r="S35" s="7"/>
      <c r="T35" s="3"/>
      <c r="V35" s="9"/>
      <c r="W35" s="10"/>
      <c r="X35" s="10"/>
      <c r="Y35" s="10"/>
      <c r="Z35" s="10"/>
      <c r="AA35" s="10"/>
      <c r="AB35" s="10"/>
      <c r="AC35" s="10"/>
      <c r="AD35" s="10"/>
      <c r="AE35" s="10"/>
      <c r="AF35" s="10"/>
      <c r="AG35" s="10"/>
      <c r="AH35" s="10"/>
      <c r="AI35" s="10"/>
      <c r="AJ35" s="10"/>
      <c r="AK35" s="10"/>
      <c r="AL35" s="10"/>
      <c r="AM35" s="10"/>
      <c r="AN35" s="10"/>
      <c r="AO35" s="10"/>
      <c r="AP35" s="10"/>
      <c r="AQ35" s="10"/>
      <c r="AR35" s="10"/>
      <c r="AV35" s="4"/>
    </row>
    <row r="36" spans="2:48" s="1" customFormat="1" ht="24.75" customHeight="1" x14ac:dyDescent="0.25">
      <c r="B36" s="2" t="s">
        <v>34</v>
      </c>
      <c r="G36" s="335"/>
      <c r="H36" s="336"/>
      <c r="I36" s="336"/>
      <c r="J36" s="336"/>
      <c r="K36" s="336"/>
      <c r="L36" s="336"/>
      <c r="M36" s="336"/>
      <c r="N36" s="336"/>
      <c r="O36" s="336"/>
      <c r="P36" s="336"/>
      <c r="Q36" s="336"/>
      <c r="R36" s="336"/>
      <c r="S36" s="336"/>
      <c r="T36" s="336"/>
      <c r="U36" s="336"/>
      <c r="V36" s="337"/>
      <c r="X36" s="10"/>
      <c r="Y36" s="10"/>
      <c r="Z36" s="12" t="s">
        <v>100</v>
      </c>
      <c r="AF36" s="13"/>
      <c r="AK36" s="338"/>
      <c r="AL36" s="339"/>
      <c r="AM36" s="339"/>
      <c r="AN36" s="339"/>
      <c r="AO36" s="339"/>
      <c r="AP36" s="339"/>
      <c r="AQ36" s="339"/>
      <c r="AR36" s="339"/>
      <c r="AS36" s="339"/>
      <c r="AT36" s="339"/>
      <c r="AU36" s="340"/>
      <c r="AV36" s="4"/>
    </row>
    <row r="37" spans="2:48" s="1" customFormat="1" ht="20.25" customHeight="1" x14ac:dyDescent="0.3">
      <c r="B37" s="2"/>
      <c r="J37" s="7"/>
      <c r="K37" s="3"/>
      <c r="S37" s="7"/>
      <c r="T37" s="3"/>
      <c r="V37" s="9"/>
      <c r="W37" s="10"/>
      <c r="X37" s="10"/>
      <c r="Y37" s="10"/>
      <c r="Z37" s="10"/>
      <c r="AA37" s="10"/>
      <c r="AB37" s="10"/>
      <c r="AC37" s="10"/>
      <c r="AD37" s="10"/>
      <c r="AE37" s="10"/>
      <c r="AF37" s="10"/>
      <c r="AG37" s="10"/>
      <c r="AH37" s="10"/>
      <c r="AI37" s="10"/>
      <c r="AJ37" s="10"/>
      <c r="AK37" s="10"/>
      <c r="AL37" s="10"/>
      <c r="AM37" s="10"/>
      <c r="AN37" s="10"/>
      <c r="AP37" s="10"/>
      <c r="AQ37" s="10"/>
      <c r="AR37" s="10"/>
      <c r="AV37" s="4"/>
    </row>
    <row r="38" spans="2:48" s="1" customFormat="1" ht="20.25" customHeight="1" x14ac:dyDescent="0.3">
      <c r="B38" s="12" t="s">
        <v>113</v>
      </c>
      <c r="J38" s="7"/>
      <c r="K38" s="3"/>
      <c r="S38" s="7"/>
      <c r="T38" s="3"/>
      <c r="V38" s="9"/>
      <c r="W38" s="10"/>
      <c r="X38" s="10"/>
      <c r="Y38" s="10"/>
      <c r="Z38" s="10"/>
      <c r="AA38" s="347">
        <v>46099</v>
      </c>
      <c r="AB38" s="348"/>
      <c r="AC38" s="348"/>
      <c r="AD38" s="348"/>
      <c r="AE38" s="348"/>
      <c r="AF38" s="205"/>
      <c r="AN38" s="10"/>
      <c r="AO38" s="10"/>
      <c r="AV38" s="4"/>
    </row>
    <row r="39" spans="2:48" s="1" customFormat="1" ht="20.25" customHeight="1" x14ac:dyDescent="0.3">
      <c r="B39" s="2"/>
      <c r="J39" s="7"/>
      <c r="K39" s="3"/>
      <c r="S39" s="7"/>
      <c r="T39" s="3"/>
      <c r="V39" s="9"/>
      <c r="W39" s="10"/>
      <c r="X39" s="10"/>
      <c r="Y39" s="10"/>
      <c r="Z39" s="10"/>
      <c r="AA39" s="10"/>
      <c r="AB39" s="10"/>
      <c r="AC39" s="10"/>
      <c r="AD39" s="10"/>
      <c r="AE39" s="241"/>
      <c r="AF39" s="10"/>
      <c r="AG39" s="10"/>
      <c r="AH39" s="10"/>
      <c r="AI39" s="10"/>
      <c r="AJ39" s="10"/>
      <c r="AK39" s="12" t="s">
        <v>5</v>
      </c>
      <c r="AM39" s="10"/>
      <c r="AN39" s="10"/>
      <c r="AU39" s="4"/>
    </row>
    <row r="40" spans="2:48" s="1" customFormat="1" ht="20.25" customHeight="1" x14ac:dyDescent="0.3">
      <c r="B40" s="2" t="s">
        <v>184</v>
      </c>
      <c r="C40" s="129"/>
      <c r="E40" s="11"/>
      <c r="G40" s="328"/>
      <c r="H40" s="329"/>
      <c r="I40" s="329"/>
      <c r="J40" s="329"/>
      <c r="K40" s="329"/>
      <c r="L40" s="330"/>
      <c r="U40" s="12" t="s">
        <v>288</v>
      </c>
      <c r="Z40" s="7"/>
      <c r="AA40" s="3"/>
      <c r="AC40" s="9"/>
      <c r="AD40" s="10"/>
      <c r="AE40" s="10"/>
      <c r="AF40" s="10"/>
      <c r="AG40" s="10"/>
      <c r="AH40" s="10"/>
      <c r="AI40" s="351"/>
      <c r="AJ40" s="352"/>
      <c r="AK40" s="352"/>
      <c r="AL40" s="352"/>
      <c r="AM40" s="352"/>
      <c r="AN40" s="352"/>
      <c r="AO40" s="352"/>
      <c r="AP40" s="352"/>
      <c r="AQ40" s="352"/>
      <c r="AR40" s="352"/>
      <c r="AS40" s="352"/>
      <c r="AT40" s="352"/>
      <c r="AU40" s="353"/>
    </row>
    <row r="41" spans="2:48" s="1" customFormat="1" ht="20.25" customHeight="1" x14ac:dyDescent="0.3">
      <c r="F41" s="4"/>
      <c r="I41" s="4"/>
      <c r="O41" s="4"/>
      <c r="U41" s="12"/>
      <c r="Z41" s="7"/>
      <c r="AA41" s="3"/>
      <c r="AC41" s="9"/>
      <c r="AD41" s="10"/>
      <c r="AE41" s="10"/>
      <c r="AU41" s="4"/>
    </row>
    <row r="42" spans="2:48" s="1" customFormat="1" ht="20.25" customHeight="1" x14ac:dyDescent="0.35">
      <c r="B42" s="2" t="s">
        <v>109</v>
      </c>
      <c r="E42" s="11"/>
      <c r="U42" s="127"/>
      <c r="V42" s="127"/>
      <c r="W42" s="127"/>
      <c r="X42" s="127"/>
      <c r="Y42" s="127"/>
      <c r="Z42" s="127"/>
      <c r="AA42" s="127"/>
      <c r="AC42" s="12"/>
    </row>
    <row r="43" spans="2:48" s="1" customFormat="1" ht="20.25" customHeight="1" x14ac:dyDescent="0.35">
      <c r="B43" s="2"/>
      <c r="E43" s="11"/>
      <c r="U43" s="132"/>
      <c r="V43" s="132"/>
      <c r="W43" s="132"/>
      <c r="X43" s="132"/>
      <c r="Y43" s="132"/>
      <c r="Z43" s="132"/>
      <c r="AA43" s="132"/>
      <c r="AC43" s="12"/>
      <c r="AF43" s="7"/>
      <c r="AG43" s="133"/>
      <c r="AH43" s="133"/>
      <c r="AI43" s="133"/>
      <c r="AJ43" s="133"/>
      <c r="AK43" s="133"/>
      <c r="AL43" s="133"/>
      <c r="AM43" s="133"/>
      <c r="AN43" s="133"/>
      <c r="AO43" s="133"/>
      <c r="AP43" s="133"/>
      <c r="AQ43" s="133"/>
    </row>
    <row r="44" spans="2:48" s="1" customFormat="1" ht="20.25" customHeight="1" x14ac:dyDescent="0.25">
      <c r="B44" s="2"/>
      <c r="C44" s="242" t="s">
        <v>110</v>
      </c>
      <c r="E44" s="350" t="s">
        <v>111</v>
      </c>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row>
    <row r="45" spans="2:48" ht="20.25" customHeight="1" x14ac:dyDescent="0.2">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c r="AT45" s="350"/>
      <c r="AU45" s="350"/>
      <c r="AV45" s="350"/>
    </row>
    <row r="46" spans="2:48" s="1" customFormat="1" ht="20.25" customHeight="1" x14ac:dyDescent="0.35">
      <c r="B46" s="2"/>
      <c r="C46" s="2"/>
      <c r="E46" s="11"/>
      <c r="U46" s="132"/>
      <c r="V46" s="132"/>
      <c r="W46" s="132"/>
      <c r="X46" s="132"/>
      <c r="Y46" s="132"/>
      <c r="Z46" s="132"/>
      <c r="AA46" s="132"/>
      <c r="AC46" s="12"/>
      <c r="AF46" s="7"/>
      <c r="AG46" s="133"/>
      <c r="AH46" s="133"/>
      <c r="AI46" s="133"/>
      <c r="AJ46" s="133"/>
      <c r="AK46" s="133"/>
      <c r="AL46" s="133"/>
      <c r="AM46" s="133"/>
      <c r="AN46" s="133"/>
      <c r="AO46" s="133"/>
      <c r="AP46" s="133"/>
      <c r="AQ46" s="133"/>
    </row>
    <row r="47" spans="2:48" s="1" customFormat="1" ht="20.25" customHeight="1" x14ac:dyDescent="0.35">
      <c r="B47" s="2"/>
      <c r="C47" s="242" t="s">
        <v>110</v>
      </c>
      <c r="E47" s="11" t="s">
        <v>112</v>
      </c>
      <c r="J47" s="7"/>
      <c r="K47" s="3"/>
      <c r="S47" s="7"/>
      <c r="T47" s="3"/>
      <c r="V47" s="9"/>
      <c r="W47" s="10"/>
      <c r="X47" s="10"/>
      <c r="Y47" s="10"/>
      <c r="Z47" s="10"/>
      <c r="AA47" s="10"/>
      <c r="AB47" s="10"/>
      <c r="AC47" s="10"/>
      <c r="AD47" s="128"/>
      <c r="AE47" s="128"/>
      <c r="AF47" s="128"/>
      <c r="AG47" s="128"/>
      <c r="AH47" s="128"/>
      <c r="AI47" s="128"/>
      <c r="AJ47" s="128"/>
      <c r="AK47" s="128"/>
      <c r="AL47" s="128"/>
      <c r="AM47" s="128"/>
      <c r="AN47" s="128"/>
      <c r="AO47" s="128"/>
      <c r="AP47" s="128"/>
      <c r="AQ47" s="128"/>
      <c r="AR47" s="128"/>
      <c r="AS47" s="128"/>
      <c r="AT47" s="128"/>
      <c r="AU47" s="128"/>
      <c r="AV47" s="128"/>
    </row>
    <row r="48" spans="2:48" s="1" customFormat="1" ht="20.25" customHeight="1" x14ac:dyDescent="0.3">
      <c r="B48" s="2"/>
      <c r="J48" s="7"/>
      <c r="K48" s="3"/>
      <c r="S48" s="7"/>
      <c r="T48" s="3"/>
      <c r="V48" s="9"/>
      <c r="W48" s="10"/>
      <c r="X48" s="10"/>
      <c r="Y48" s="10"/>
      <c r="Z48" s="10"/>
      <c r="AA48" s="10"/>
      <c r="AB48" s="10"/>
      <c r="AC48" s="10"/>
      <c r="AD48" s="10"/>
      <c r="AE48" s="10"/>
      <c r="AF48" s="10"/>
      <c r="AG48" s="10"/>
      <c r="AH48" s="10"/>
      <c r="AI48" s="10"/>
      <c r="AJ48" s="10"/>
      <c r="AK48" s="10"/>
      <c r="AL48" s="10"/>
      <c r="AM48" s="10"/>
      <c r="AN48" s="10"/>
      <c r="AO48" s="10"/>
      <c r="AP48" s="10"/>
      <c r="AQ48" s="10"/>
      <c r="AR48" s="10"/>
      <c r="AV48" s="4"/>
    </row>
    <row r="49" spans="1:55" s="1" customFormat="1" ht="20.25" customHeight="1" x14ac:dyDescent="0.25">
      <c r="B49" s="2"/>
      <c r="C49" s="149"/>
      <c r="E49" s="12" t="s">
        <v>4</v>
      </c>
      <c r="I49" s="325"/>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7"/>
    </row>
    <row r="50" spans="1:55" s="1" customFormat="1" ht="20.25" customHeight="1" x14ac:dyDescent="0.3">
      <c r="B50" s="2"/>
      <c r="J50" s="7"/>
      <c r="K50" s="3"/>
      <c r="S50" s="7"/>
      <c r="T50" s="3"/>
      <c r="V50" s="9"/>
      <c r="W50" s="10"/>
      <c r="X50" s="10"/>
      <c r="Y50" s="10"/>
      <c r="Z50" s="10"/>
      <c r="AA50" s="10"/>
      <c r="AB50" s="10"/>
      <c r="AC50" s="10"/>
      <c r="AD50" s="10"/>
      <c r="AE50" s="10"/>
      <c r="AF50" s="10"/>
      <c r="AG50" s="10"/>
      <c r="AH50" s="10"/>
      <c r="AI50" s="10"/>
      <c r="AJ50" s="10"/>
      <c r="AK50" s="10"/>
      <c r="AL50" s="10"/>
      <c r="AM50" s="10"/>
      <c r="AN50" s="10"/>
      <c r="AO50" s="10"/>
      <c r="AP50" s="10"/>
      <c r="AQ50" s="10"/>
      <c r="AR50" s="10"/>
      <c r="AV50" s="4"/>
    </row>
    <row r="51" spans="1:55" s="1" customFormat="1" ht="20.25" customHeight="1" x14ac:dyDescent="0.25">
      <c r="B51" s="2"/>
      <c r="C51" s="149"/>
      <c r="E51" s="12" t="s">
        <v>4</v>
      </c>
      <c r="I51" s="325"/>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7"/>
    </row>
    <row r="52" spans="1:55" s="1" customFormat="1" ht="20.25" customHeight="1" x14ac:dyDescent="0.3">
      <c r="B52" s="2"/>
      <c r="J52" s="7"/>
      <c r="K52" s="3"/>
      <c r="S52" s="7"/>
      <c r="T52" s="3"/>
      <c r="V52" s="9"/>
      <c r="W52" s="10"/>
      <c r="X52" s="10"/>
      <c r="Y52" s="10"/>
      <c r="Z52" s="10"/>
      <c r="AA52" s="10"/>
      <c r="AB52" s="10"/>
      <c r="AC52" s="10"/>
      <c r="AD52" s="10"/>
      <c r="AE52" s="10"/>
      <c r="AF52" s="10"/>
      <c r="AG52" s="10"/>
      <c r="AH52" s="10"/>
      <c r="AI52" s="10"/>
      <c r="AJ52" s="10"/>
      <c r="AK52" s="10"/>
      <c r="AL52" s="10"/>
      <c r="AM52" s="10"/>
      <c r="AN52" s="10"/>
      <c r="AO52" s="10"/>
      <c r="AP52" s="10"/>
      <c r="AQ52" s="10"/>
      <c r="AR52" s="10"/>
      <c r="AV52" s="4"/>
    </row>
    <row r="53" spans="1:55" s="1" customFormat="1" ht="20.25" customHeight="1" x14ac:dyDescent="0.25">
      <c r="B53" s="2"/>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row>
    <row r="54" spans="1:55" s="1" customFormat="1" ht="20.25" customHeight="1" x14ac:dyDescent="0.3">
      <c r="B54" s="11" t="s">
        <v>33</v>
      </c>
      <c r="J54" s="7"/>
      <c r="K54" s="3"/>
      <c r="S54" s="7"/>
      <c r="T54" s="3"/>
      <c r="V54" s="9"/>
      <c r="W54" s="10"/>
      <c r="X54" s="10"/>
      <c r="Y54" s="10"/>
      <c r="Z54" s="10"/>
      <c r="AA54" s="10"/>
      <c r="AB54" s="10"/>
      <c r="AC54" s="10"/>
      <c r="AD54" s="10"/>
      <c r="AE54" s="10"/>
      <c r="AF54" s="10"/>
      <c r="AG54" s="10"/>
      <c r="AH54" s="10"/>
      <c r="AI54" s="10"/>
      <c r="AJ54" s="10"/>
      <c r="AK54" s="10"/>
      <c r="AL54" s="10"/>
      <c r="AM54" s="10"/>
      <c r="AN54" s="10"/>
      <c r="AO54" s="10"/>
      <c r="AP54" s="10"/>
      <c r="AQ54" s="10"/>
      <c r="AR54" s="10"/>
      <c r="AV54" s="4"/>
    </row>
    <row r="55" spans="1:55" s="1" customFormat="1" ht="20.25" customHeight="1" x14ac:dyDescent="0.3">
      <c r="B55" s="2"/>
      <c r="J55" s="7"/>
      <c r="K55" s="3"/>
      <c r="S55" s="7"/>
      <c r="T55" s="3"/>
      <c r="V55" s="9"/>
      <c r="W55" s="10"/>
      <c r="X55" s="10"/>
      <c r="Y55" s="10"/>
      <c r="Z55" s="10"/>
      <c r="AA55" s="10"/>
      <c r="AB55" s="10"/>
      <c r="AC55" s="10"/>
      <c r="AD55" s="10"/>
      <c r="AE55" s="10"/>
      <c r="AF55" s="10"/>
      <c r="AG55" s="10"/>
      <c r="AH55" s="10"/>
      <c r="AI55" s="10"/>
      <c r="AJ55" s="10"/>
      <c r="AK55" s="10"/>
      <c r="AL55" s="10"/>
      <c r="AM55" s="10"/>
      <c r="AN55" s="10"/>
      <c r="AO55" s="10"/>
      <c r="AP55" s="10"/>
      <c r="AQ55" s="10"/>
      <c r="AR55" s="10"/>
      <c r="AV55" s="4"/>
    </row>
    <row r="56" spans="1:55" s="1" customFormat="1" ht="20.25" customHeight="1" x14ac:dyDescent="0.35">
      <c r="A56" s="3"/>
      <c r="B56" s="2" t="s">
        <v>187</v>
      </c>
      <c r="C56" s="3"/>
      <c r="D56" s="3"/>
      <c r="E56" s="3"/>
      <c r="F56" s="3"/>
      <c r="G56" s="355"/>
      <c r="H56" s="355"/>
      <c r="I56" s="355"/>
      <c r="J56" s="355"/>
      <c r="K56" s="355"/>
      <c r="L56" s="355"/>
      <c r="M56" s="355"/>
      <c r="P56" s="40" t="s">
        <v>6</v>
      </c>
      <c r="Q56" s="355"/>
      <c r="R56" s="355"/>
      <c r="S56" s="355"/>
      <c r="T56" s="355"/>
      <c r="U56" s="355"/>
      <c r="V56" s="355"/>
      <c r="W56" s="355"/>
      <c r="Z56" s="3"/>
      <c r="AA56" s="40" t="s">
        <v>7</v>
      </c>
      <c r="AB56" s="355"/>
      <c r="AC56" s="355"/>
      <c r="AD56" s="355"/>
      <c r="AE56" s="355"/>
      <c r="AF56" s="355"/>
      <c r="AG56" s="355"/>
      <c r="AH56" s="355"/>
      <c r="AK56" s="40" t="s">
        <v>8</v>
      </c>
      <c r="AL56" s="363"/>
      <c r="AM56" s="364"/>
      <c r="AN56" s="364"/>
      <c r="AO56" s="364"/>
      <c r="AP56" s="364"/>
      <c r="AQ56" s="364"/>
      <c r="AR56" s="364"/>
      <c r="AS56" s="364"/>
      <c r="AT56" s="364"/>
      <c r="AU56" s="364"/>
      <c r="AV56" s="364"/>
      <c r="AW56" s="3"/>
    </row>
    <row r="57" spans="1:55" s="1" customFormat="1" ht="20.25" customHeight="1" x14ac:dyDescent="0.25">
      <c r="B57" s="2"/>
      <c r="J57" s="3"/>
      <c r="T57" s="3"/>
      <c r="AV57" s="8"/>
    </row>
    <row r="58" spans="1:55" s="1" customFormat="1" ht="20.25" customHeight="1" x14ac:dyDescent="0.3">
      <c r="B58" s="2" t="s">
        <v>188</v>
      </c>
      <c r="E58" s="12" t="s">
        <v>20</v>
      </c>
      <c r="F58" s="40"/>
      <c r="G58" s="358"/>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
      <c r="AJ58" s="12" t="s">
        <v>35</v>
      </c>
    </row>
    <row r="59" spans="1:55" s="1" customFormat="1" ht="20.25" customHeight="1" x14ac:dyDescent="0.25">
      <c r="B59" s="2"/>
      <c r="H59" s="5"/>
      <c r="I59" s="5"/>
      <c r="J59" s="6"/>
      <c r="K59" s="5"/>
      <c r="L59" s="5"/>
      <c r="M59" s="5"/>
      <c r="N59" s="5"/>
      <c r="O59" s="5"/>
      <c r="P59" s="5"/>
      <c r="T59" s="5"/>
      <c r="U59" s="5"/>
      <c r="Z59" s="3"/>
      <c r="AE59" s="3"/>
      <c r="AF59" s="3"/>
      <c r="AG59" s="3"/>
      <c r="AH59" s="3"/>
      <c r="AI59" s="3"/>
      <c r="AJ59" s="3"/>
      <c r="AK59" s="3"/>
      <c r="AL59" s="3"/>
      <c r="AM59" s="3"/>
      <c r="AN59" s="3"/>
      <c r="AO59" s="3"/>
      <c r="AP59" s="3"/>
      <c r="AQ59" s="3"/>
      <c r="AR59" s="3"/>
      <c r="AV59" s="4"/>
    </row>
    <row r="60" spans="1:55" s="1" customFormat="1" ht="20.25" customHeight="1" x14ac:dyDescent="0.25">
      <c r="B60" s="2" t="s">
        <v>189</v>
      </c>
      <c r="E60" s="12" t="s">
        <v>280</v>
      </c>
      <c r="I60" s="5"/>
      <c r="J60" s="5"/>
      <c r="K60" s="6"/>
      <c r="L60" s="5"/>
      <c r="M60" s="5"/>
      <c r="N60" s="5"/>
      <c r="O60" s="5"/>
      <c r="P60" s="5"/>
      <c r="Q60" s="5"/>
      <c r="U60" s="5"/>
      <c r="V60" s="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row>
    <row r="61" spans="1:55" s="1" customFormat="1" ht="20.25" customHeight="1" x14ac:dyDescent="0.25">
      <c r="B61" s="2"/>
      <c r="H61" s="5"/>
      <c r="I61" s="5"/>
      <c r="J61" s="6"/>
      <c r="K61" s="5"/>
      <c r="L61" s="5"/>
      <c r="M61" s="5"/>
      <c r="N61" s="5"/>
      <c r="O61" s="5"/>
      <c r="P61" s="5"/>
      <c r="T61" s="5"/>
      <c r="U61" s="5"/>
      <c r="Z61" s="3"/>
      <c r="AE61" s="3"/>
      <c r="AF61" s="3"/>
      <c r="AG61" s="3"/>
      <c r="AH61" s="3"/>
      <c r="AI61" s="3"/>
      <c r="AJ61" s="3"/>
      <c r="AK61" s="3"/>
      <c r="AL61" s="3"/>
      <c r="AM61" s="3"/>
      <c r="AN61" s="3"/>
      <c r="AO61" s="3"/>
      <c r="AP61" s="3"/>
      <c r="AQ61" s="3"/>
      <c r="AR61" s="3"/>
      <c r="AV61" s="4"/>
    </row>
    <row r="62" spans="1:55" s="1" customFormat="1" ht="20.25" customHeight="1" x14ac:dyDescent="0.25">
      <c r="B62" s="2"/>
      <c r="E62" s="12" t="s">
        <v>96</v>
      </c>
      <c r="M62" s="3"/>
      <c r="N62" s="3"/>
      <c r="O62" s="3"/>
      <c r="P62" s="3"/>
      <c r="Q62" s="3"/>
      <c r="R62" s="3"/>
      <c r="S62" s="3"/>
      <c r="T62" s="3"/>
      <c r="V62" s="5"/>
      <c r="W62" s="5"/>
      <c r="AB62" s="13" t="s">
        <v>37</v>
      </c>
      <c r="AD62" s="149"/>
      <c r="AF62" s="2" t="s">
        <v>36</v>
      </c>
      <c r="AI62" s="3"/>
      <c r="AJ62" s="3"/>
      <c r="AK62" s="3"/>
      <c r="AL62" s="3"/>
      <c r="AM62" s="3"/>
      <c r="AN62" s="3"/>
      <c r="AO62" s="3"/>
      <c r="AP62" s="3"/>
      <c r="AQ62" s="3"/>
      <c r="AR62" s="3"/>
      <c r="AS62" s="3"/>
      <c r="AT62" s="3"/>
      <c r="AV62" s="4"/>
    </row>
    <row r="63" spans="1:55" s="1" customFormat="1" ht="20.25" customHeight="1" x14ac:dyDescent="0.2">
      <c r="AX63" s="32"/>
      <c r="AY63" s="32"/>
      <c r="AZ63" s="32"/>
      <c r="BA63" s="32"/>
      <c r="BB63" s="32"/>
      <c r="BC63" s="32"/>
    </row>
    <row r="64" spans="1:55" s="32" customFormat="1" ht="20.2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1" t="s">
        <v>9</v>
      </c>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55" s="32" customFormat="1" ht="20.25" customHeight="1" x14ac:dyDescent="0.2">
      <c r="V65" s="32" t="s">
        <v>118</v>
      </c>
      <c r="Y65" s="33"/>
      <c r="AX65" s="1"/>
      <c r="AY65" s="1"/>
      <c r="AZ65" s="1"/>
      <c r="BA65" s="1"/>
      <c r="BB65" s="1"/>
      <c r="BC65" s="1"/>
    </row>
    <row r="66" spans="1:55" s="1" customFormat="1" ht="36.950000000000003" customHeight="1" x14ac:dyDescent="0.25">
      <c r="A66" s="360" t="s">
        <v>179</v>
      </c>
      <c r="B66" s="360"/>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row>
    <row r="67" spans="1:55" s="1" customFormat="1" ht="10.5" customHeight="1" x14ac:dyDescent="0.2">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row>
    <row r="68" spans="1:55" s="1" customFormat="1" ht="20.25" customHeight="1" x14ac:dyDescent="0.25">
      <c r="A68" s="3"/>
      <c r="B68" s="3" t="s">
        <v>180</v>
      </c>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55" s="1" customFormat="1" ht="20.25" customHeight="1" x14ac:dyDescent="0.25">
      <c r="A69" s="3"/>
      <c r="B69" s="3" t="s">
        <v>81</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55" s="1" customFormat="1" ht="20.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55" s="29" customFormat="1" ht="29.25" customHeight="1" x14ac:dyDescent="0.35">
      <c r="A71" s="41"/>
      <c r="B71" s="42" t="s">
        <v>129</v>
      </c>
      <c r="C71" s="41"/>
      <c r="D71" s="41"/>
      <c r="E71" s="41"/>
      <c r="F71" s="41"/>
      <c r="G71" s="41"/>
      <c r="H71" s="41"/>
      <c r="I71" s="41"/>
      <c r="J71" s="41"/>
      <c r="K71" s="41"/>
      <c r="M71" s="41"/>
      <c r="N71" s="41"/>
      <c r="O71" s="41"/>
      <c r="P71" s="41"/>
      <c r="Q71" s="41"/>
      <c r="R71" s="41"/>
      <c r="S71" s="41"/>
      <c r="T71" s="41"/>
      <c r="U71" s="41"/>
      <c r="V71" s="41"/>
      <c r="W71" s="41"/>
      <c r="X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row>
    <row r="72" spans="1:55" s="29" customFormat="1" ht="23.25"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row>
    <row r="73" spans="1:55" s="29" customFormat="1" ht="23.25" x14ac:dyDescent="0.35">
      <c r="A73" s="41"/>
      <c r="B73" s="43" t="s">
        <v>181</v>
      </c>
      <c r="C73" s="41"/>
      <c r="D73" s="41"/>
      <c r="E73" s="41"/>
      <c r="F73" s="41"/>
      <c r="G73" s="41"/>
      <c r="H73" s="41"/>
      <c r="I73" s="41"/>
      <c r="J73" s="41"/>
      <c r="K73" s="41"/>
      <c r="L73" s="41"/>
      <c r="M73" s="41"/>
      <c r="N73" s="41"/>
      <c r="O73" s="41"/>
      <c r="P73" s="41"/>
      <c r="Q73" s="41"/>
      <c r="R73" s="41"/>
      <c r="S73" s="41"/>
      <c r="T73" s="41"/>
      <c r="U73" s="41"/>
      <c r="V73" s="41"/>
      <c r="X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55" s="29" customFormat="1" ht="23.25" x14ac:dyDescent="0.35">
      <c r="AW74" s="41"/>
    </row>
    <row r="75" spans="1:55" s="29" customFormat="1" ht="23.25" x14ac:dyDescent="0.35">
      <c r="B75" s="357" t="s">
        <v>297</v>
      </c>
      <c r="C75" s="357"/>
      <c r="D75" s="357"/>
      <c r="E75" s="357"/>
      <c r="F75" s="357"/>
      <c r="G75" s="357"/>
      <c r="H75" s="357"/>
      <c r="J75" s="29" t="s">
        <v>317</v>
      </c>
      <c r="AW75" s="41"/>
    </row>
    <row r="76" spans="1:55" s="29" customFormat="1" ht="23.25" x14ac:dyDescent="0.35">
      <c r="J76" s="29" t="s">
        <v>316</v>
      </c>
      <c r="AW76" s="41"/>
    </row>
    <row r="77" spans="1:55" s="29" customFormat="1" ht="23.25" x14ac:dyDescent="0.35">
      <c r="AW77" s="41"/>
    </row>
    <row r="78" spans="1:55" s="29" customFormat="1" ht="23.25" x14ac:dyDescent="0.35">
      <c r="B78" s="356" t="s">
        <v>298</v>
      </c>
      <c r="C78" s="356"/>
      <c r="D78" s="356"/>
      <c r="E78" s="356"/>
      <c r="F78" s="356"/>
      <c r="G78" s="356"/>
      <c r="H78" s="356"/>
      <c r="J78" s="29" t="s">
        <v>61</v>
      </c>
      <c r="AW78" s="41"/>
    </row>
    <row r="79" spans="1:55" s="29" customFormat="1" ht="23.25" x14ac:dyDescent="0.35">
      <c r="AW79" s="41"/>
    </row>
    <row r="80" spans="1:55" s="29" customFormat="1" ht="23.25" x14ac:dyDescent="0.35">
      <c r="B80" s="29" t="s">
        <v>77</v>
      </c>
      <c r="Q80" s="361" t="s">
        <v>310</v>
      </c>
      <c r="R80" s="362"/>
      <c r="S80" s="362"/>
      <c r="T80" s="362"/>
      <c r="U80" s="29" t="s">
        <v>78</v>
      </c>
      <c r="V80" s="354" t="s">
        <v>79</v>
      </c>
      <c r="W80" s="354"/>
      <c r="X80" s="354"/>
      <c r="Y80" s="354"/>
      <c r="Z80" s="29" t="s">
        <v>82</v>
      </c>
      <c r="AW80" s="41"/>
    </row>
    <row r="81" spans="1:53" s="29" customFormat="1" ht="23.25" x14ac:dyDescent="0.35">
      <c r="A81" s="41"/>
      <c r="AX81" s="44"/>
      <c r="AY81" s="44"/>
      <c r="AZ81" s="44"/>
      <c r="BA81" s="44"/>
    </row>
    <row r="82" spans="1:53" s="197" customFormat="1" ht="23.25" x14ac:dyDescent="0.35">
      <c r="A82" s="194"/>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6" t="s">
        <v>158</v>
      </c>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row>
    <row r="83" spans="1:53" s="1" customFormat="1" ht="18.75" x14ac:dyDescent="0.25">
      <c r="A83" s="3"/>
      <c r="B83" s="3"/>
      <c r="C83" s="3"/>
      <c r="D83" s="3"/>
      <c r="E83" s="3"/>
      <c r="F83" s="3"/>
      <c r="G83" s="3"/>
      <c r="H83" s="3"/>
      <c r="I83" s="3"/>
      <c r="J83" s="3"/>
      <c r="K83" s="3"/>
      <c r="L83" s="3"/>
      <c r="M83" s="3"/>
      <c r="N83" s="3"/>
      <c r="O83" s="3"/>
      <c r="P83" s="3"/>
      <c r="Q83" s="3"/>
      <c r="R83" s="3"/>
      <c r="S83" s="3"/>
      <c r="T83" s="3"/>
      <c r="U83" s="3"/>
      <c r="V83" s="3"/>
      <c r="W83" s="3"/>
      <c r="X83" s="3"/>
      <c r="Y83" s="45"/>
      <c r="Z83" s="3"/>
      <c r="AA83" s="3"/>
      <c r="AB83" s="3"/>
      <c r="AC83" s="3"/>
      <c r="AD83" s="3"/>
      <c r="AE83" s="3"/>
      <c r="AF83" s="3"/>
      <c r="AG83" s="3"/>
      <c r="AH83" s="3"/>
      <c r="AI83" s="3"/>
      <c r="AJ83" s="3"/>
      <c r="AK83" s="3"/>
      <c r="AL83" s="3"/>
      <c r="AM83" s="3"/>
      <c r="AN83" s="3"/>
      <c r="AO83" s="3"/>
      <c r="AP83" s="3"/>
      <c r="AQ83" s="3"/>
      <c r="AR83" s="3"/>
      <c r="AS83" s="3"/>
      <c r="AT83" s="3"/>
      <c r="AU83" s="3"/>
      <c r="AV83" s="3"/>
      <c r="AW83" s="3"/>
    </row>
    <row r="198" spans="7:27" ht="20.25" customHeight="1" x14ac:dyDescent="0.2">
      <c r="G198" s="130" t="s">
        <v>185</v>
      </c>
      <c r="W198" s="130" t="s">
        <v>101</v>
      </c>
    </row>
    <row r="199" spans="7:27" ht="20.25" customHeight="1" x14ac:dyDescent="0.2">
      <c r="G199" s="130" t="s">
        <v>186</v>
      </c>
      <c r="W199" s="130" t="s">
        <v>102</v>
      </c>
    </row>
    <row r="200" spans="7:27" ht="20.25" customHeight="1" x14ac:dyDescent="0.2">
      <c r="W200" s="130" t="s">
        <v>103</v>
      </c>
    </row>
    <row r="201" spans="7:27" ht="20.25" customHeight="1" x14ac:dyDescent="0.2">
      <c r="W201" s="130" t="s">
        <v>108</v>
      </c>
    </row>
    <row r="202" spans="7:27" ht="20.25" customHeight="1" x14ac:dyDescent="0.2">
      <c r="W202" s="130" t="s">
        <v>104</v>
      </c>
    </row>
    <row r="203" spans="7:27" ht="20.25" customHeight="1" x14ac:dyDescent="0.2">
      <c r="G203" s="130" t="s">
        <v>230</v>
      </c>
      <c r="W203" s="130" t="s">
        <v>105</v>
      </c>
    </row>
    <row r="204" spans="7:27" ht="20.25" customHeight="1" x14ac:dyDescent="0.2">
      <c r="G204" s="130" t="s">
        <v>289</v>
      </c>
      <c r="W204" s="130" t="s">
        <v>106</v>
      </c>
    </row>
    <row r="205" spans="7:27" ht="20.25" customHeight="1" x14ac:dyDescent="0.2">
      <c r="G205" s="130" t="s">
        <v>290</v>
      </c>
      <c r="W205" s="130" t="s">
        <v>107</v>
      </c>
    </row>
    <row r="207" spans="7:27" ht="20.25" customHeight="1" x14ac:dyDescent="0.2">
      <c r="AA207" s="147">
        <v>46099</v>
      </c>
    </row>
  </sheetData>
  <mergeCells count="36">
    <mergeCell ref="J3:AW3"/>
    <mergeCell ref="J4:AW4"/>
    <mergeCell ref="J6:AW6"/>
    <mergeCell ref="J30:AV30"/>
    <mergeCell ref="A11:AV12"/>
    <mergeCell ref="A9:AV10"/>
    <mergeCell ref="AO17:AW17"/>
    <mergeCell ref="J26:AV26"/>
    <mergeCell ref="B17:I17"/>
    <mergeCell ref="A13:AV14"/>
    <mergeCell ref="A16:AW16"/>
    <mergeCell ref="J17:AN17"/>
    <mergeCell ref="V80:Y80"/>
    <mergeCell ref="Q56:W56"/>
    <mergeCell ref="AB56:AH56"/>
    <mergeCell ref="B78:H78"/>
    <mergeCell ref="B75:H75"/>
    <mergeCell ref="G58:AH58"/>
    <mergeCell ref="A66:AW66"/>
    <mergeCell ref="Q80:T80"/>
    <mergeCell ref="AL56:AV56"/>
    <mergeCell ref="G56:M56"/>
    <mergeCell ref="AA60:AW60"/>
    <mergeCell ref="I49:AV49"/>
    <mergeCell ref="I51:AV51"/>
    <mergeCell ref="G40:L40"/>
    <mergeCell ref="A19:AW19"/>
    <mergeCell ref="W34:AQ34"/>
    <mergeCell ref="G36:V36"/>
    <mergeCell ref="AK36:AU36"/>
    <mergeCell ref="J32:V32"/>
    <mergeCell ref="AH32:AM32"/>
    <mergeCell ref="AA38:AE38"/>
    <mergeCell ref="X32:AF33"/>
    <mergeCell ref="E44:AV45"/>
    <mergeCell ref="AI40:AU40"/>
  </mergeCells>
  <phoneticPr fontId="0" type="noConversion"/>
  <dataValidations count="5">
    <dataValidation type="list" errorStyle="warning" allowBlank="1" showInputMessage="1" showErrorMessage="1" error="Attenzione, hai inserito un valore non in elenco, vuoi confermare?" promptTitle="Forma giuridica" prompt="Selezionare da menù a tendina" sqref="W34:AQ34" xr:uid="{00000000-0002-0000-0000-000000000000}">
      <formula1>$W$198:$W$205</formula1>
    </dataValidation>
    <dataValidation type="list" allowBlank="1" showInputMessage="1" showErrorMessage="1" errorTitle="Data" error="La data deve essere 15/01/2020" sqref="AA38 AF38" xr:uid="{00000000-0002-0000-0000-000001000000}">
      <formula1>$AA$207</formula1>
    </dataValidation>
    <dataValidation type="list" allowBlank="1" showInputMessage="1" showErrorMessage="1" errorTitle="Data" error="La data deve essere 15/01/2020" promptTitle="Genere" prompt="Selezionare da menù a tendina il genere" sqref="G40:L40" xr:uid="{B93C9C51-FD95-4882-A8A3-D33260B085FE}">
      <formula1>$G$198:$G$199</formula1>
    </dataValidation>
    <dataValidation type="list" allowBlank="1" showInputMessage="1" showErrorMessage="1" promptTitle="INPS gestione agricola" prompt="Selezionare da menù a tendina " sqref="AI40:AU40" xr:uid="{2D2DC045-D62E-4604-B79D-7982D207ED05}">
      <formula1>$G$203:$G$205</formula1>
    </dataValidation>
    <dataValidation allowBlank="1" showInputMessage="1" showErrorMessage="1" promptTitle="Formato data" prompt="Inserire la data in questo formato dd/mm/aaaa" sqref="J32:V32" xr:uid="{C085244A-D475-4BA9-9876-BEB7D4B99FEE}"/>
  </dataValidations>
  <printOptions horizontalCentered="1"/>
  <pageMargins left="0.59055118110236227" right="0.59055118110236227" top="0.59055118110236227" bottom="0.59055118110236227" header="0.31496062992125984" footer="0.31496062992125984"/>
  <pageSetup paperSize="9" scale="43" orientation="portrait" r:id="rId1"/>
  <headerFooter alignWithMargins="0">
    <oddFooter>&amp;R&amp;"Arial,Grassetto"&amp;14foglio &amp;A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2"/>
  <dimension ref="A1:CA56"/>
  <sheetViews>
    <sheetView showGridLines="0" view="pageBreakPreview" zoomScale="75" zoomScaleNormal="50" zoomScaleSheetLayoutView="75" zoomScalePageLayoutView="50" workbookViewId="0">
      <selection activeCell="C4" sqref="C4:D4"/>
    </sheetView>
  </sheetViews>
  <sheetFormatPr defaultColWidth="9.140625" defaultRowHeight="20.25" customHeight="1" x14ac:dyDescent="0.25"/>
  <cols>
    <col min="1" max="1" width="9" style="120" customWidth="1"/>
    <col min="2" max="2" width="205.140625" style="109" customWidth="1"/>
    <col min="3" max="3" width="62.42578125" style="109" customWidth="1"/>
    <col min="4" max="4" width="60.28515625" style="109" customWidth="1"/>
    <col min="5" max="16384" width="9.140625" style="109"/>
  </cols>
  <sheetData>
    <row r="1" spans="1:79" ht="74.25" customHeight="1" x14ac:dyDescent="0.25">
      <c r="A1" s="15"/>
      <c r="B1" s="162" t="s">
        <v>117</v>
      </c>
      <c r="C1" s="14"/>
      <c r="D1" s="14"/>
    </row>
    <row r="2" spans="1:79" ht="25.5" customHeight="1" x14ac:dyDescent="0.25">
      <c r="A2" s="15"/>
      <c r="B2" s="14"/>
      <c r="C2" s="14"/>
      <c r="D2" s="14"/>
    </row>
    <row r="3" spans="1:79" s="111" customFormat="1" ht="25.5" customHeight="1" x14ac:dyDescent="0.45">
      <c r="A3" s="110"/>
      <c r="B3" s="393" t="s">
        <v>120</v>
      </c>
      <c r="C3" s="393"/>
      <c r="D3" s="393"/>
    </row>
    <row r="4" spans="1:79" s="111" customFormat="1" ht="43.5" customHeight="1" x14ac:dyDescent="0.45">
      <c r="A4" s="112"/>
      <c r="B4" s="167" t="s">
        <v>182</v>
      </c>
      <c r="C4" s="395" t="str">
        <f>IF(Gen!J26=0,"",Gen!J26)</f>
        <v/>
      </c>
      <c r="D4" s="395"/>
    </row>
    <row r="5" spans="1:79" s="111" customFormat="1" ht="18" customHeight="1" x14ac:dyDescent="0.4">
      <c r="A5" s="110"/>
      <c r="B5" s="394"/>
      <c r="C5" s="394"/>
      <c r="D5" s="394"/>
    </row>
    <row r="6" spans="1:79" s="113" customFormat="1" ht="39" customHeight="1" x14ac:dyDescent="0.5">
      <c r="A6" s="115" t="s">
        <v>28</v>
      </c>
      <c r="B6" s="116"/>
      <c r="C6" s="117"/>
      <c r="D6" s="116"/>
      <c r="BN6" s="114"/>
      <c r="BO6" s="114"/>
      <c r="BP6" s="114"/>
      <c r="BQ6" s="114"/>
      <c r="BR6" s="114"/>
      <c r="BS6" s="114"/>
      <c r="BT6" s="114"/>
      <c r="BU6" s="114"/>
      <c r="BV6" s="114"/>
      <c r="BW6" s="114"/>
      <c r="BX6" s="114"/>
      <c r="BY6" s="114"/>
      <c r="BZ6" s="114"/>
      <c r="CA6" s="114"/>
    </row>
    <row r="7" spans="1:79" s="111" customFormat="1" ht="43.5" customHeight="1" x14ac:dyDescent="0.35">
      <c r="A7" s="390"/>
      <c r="B7" s="392" t="s">
        <v>122</v>
      </c>
      <c r="C7" s="392"/>
      <c r="D7" s="392"/>
    </row>
    <row r="8" spans="1:79" s="111" customFormat="1" ht="43.5" customHeight="1" x14ac:dyDescent="0.35">
      <c r="A8" s="390"/>
      <c r="B8" s="392"/>
      <c r="C8" s="392"/>
      <c r="D8" s="392"/>
    </row>
    <row r="9" spans="1:79" s="111" customFormat="1" ht="43.5" customHeight="1" x14ac:dyDescent="0.35">
      <c r="A9" s="390"/>
      <c r="B9" s="392"/>
      <c r="C9" s="392"/>
      <c r="D9" s="392"/>
    </row>
    <row r="10" spans="1:79" s="111" customFormat="1" ht="43.5" customHeight="1" x14ac:dyDescent="0.35">
      <c r="A10" s="390"/>
      <c r="B10" s="392"/>
      <c r="C10" s="392"/>
      <c r="D10" s="392"/>
    </row>
    <row r="11" spans="1:79" s="111" customFormat="1" ht="43.5" customHeight="1" x14ac:dyDescent="0.35">
      <c r="A11" s="390"/>
      <c r="B11" s="392"/>
      <c r="C11" s="392"/>
      <c r="D11" s="392"/>
    </row>
    <row r="12" spans="1:79" s="111" customFormat="1" ht="43.5" customHeight="1" x14ac:dyDescent="0.35">
      <c r="A12" s="390"/>
      <c r="B12" s="392"/>
      <c r="C12" s="392"/>
      <c r="D12" s="392"/>
    </row>
    <row r="13" spans="1:79" s="111" customFormat="1" ht="43.5" customHeight="1" x14ac:dyDescent="0.35">
      <c r="A13" s="390"/>
      <c r="B13" s="392"/>
      <c r="C13" s="392"/>
      <c r="D13" s="392"/>
    </row>
    <row r="14" spans="1:79" s="111" customFormat="1" ht="43.5" customHeight="1" x14ac:dyDescent="0.35">
      <c r="A14" s="390"/>
      <c r="B14" s="392"/>
      <c r="C14" s="392"/>
      <c r="D14" s="392"/>
    </row>
    <row r="15" spans="1:79" customFormat="1" ht="12.75" x14ac:dyDescent="0.2"/>
    <row r="16" spans="1:79" s="113" customFormat="1" ht="35.25" x14ac:dyDescent="0.5">
      <c r="A16" s="115" t="s">
        <v>159</v>
      </c>
      <c r="B16" s="116"/>
      <c r="C16" s="117"/>
      <c r="D16" s="116"/>
      <c r="BN16" s="114"/>
      <c r="BO16" s="114"/>
      <c r="BP16" s="114"/>
      <c r="BQ16" s="114"/>
      <c r="BR16" s="114"/>
      <c r="BS16" s="114"/>
      <c r="BT16" s="114"/>
      <c r="BU16" s="114"/>
      <c r="BV16" s="114"/>
      <c r="BW16" s="114"/>
      <c r="BX16" s="114"/>
      <c r="BY16" s="114"/>
      <c r="BZ16" s="114"/>
      <c r="CA16" s="114"/>
    </row>
    <row r="17" spans="1:79" s="111" customFormat="1" ht="43.5" customHeight="1" x14ac:dyDescent="0.35">
      <c r="A17" s="390"/>
      <c r="B17" s="392" t="s">
        <v>183</v>
      </c>
      <c r="C17" s="392"/>
      <c r="D17" s="392"/>
    </row>
    <row r="18" spans="1:79" s="111" customFormat="1" ht="43.5" customHeight="1" x14ac:dyDescent="0.35">
      <c r="A18" s="390"/>
      <c r="B18" s="392"/>
      <c r="C18" s="392"/>
      <c r="D18" s="392"/>
    </row>
    <row r="19" spans="1:79" s="111" customFormat="1" ht="43.5" customHeight="1" x14ac:dyDescent="0.35">
      <c r="A19" s="390"/>
      <c r="B19" s="392"/>
      <c r="C19" s="392"/>
      <c r="D19" s="392"/>
    </row>
    <row r="20" spans="1:79" s="111" customFormat="1" ht="43.5" customHeight="1" x14ac:dyDescent="0.35">
      <c r="A20" s="390"/>
      <c r="B20" s="392"/>
      <c r="C20" s="392"/>
      <c r="D20" s="392"/>
    </row>
    <row r="21" spans="1:79" s="111" customFormat="1" ht="43.5" customHeight="1" x14ac:dyDescent="0.35">
      <c r="A21" s="390"/>
      <c r="B21" s="392"/>
      <c r="C21" s="392"/>
      <c r="D21" s="392"/>
    </row>
    <row r="22" spans="1:79" s="111" customFormat="1" ht="43.5" customHeight="1" x14ac:dyDescent="0.35">
      <c r="A22" s="390"/>
      <c r="B22" s="392"/>
      <c r="C22" s="392"/>
      <c r="D22" s="392"/>
    </row>
    <row r="23" spans="1:79" s="111" customFormat="1" ht="43.5" customHeight="1" x14ac:dyDescent="0.35">
      <c r="A23" s="390"/>
      <c r="B23" s="392"/>
      <c r="C23" s="392"/>
      <c r="D23" s="392"/>
    </row>
    <row r="24" spans="1:79" s="111" customFormat="1" ht="43.5" customHeight="1" x14ac:dyDescent="0.35">
      <c r="A24" s="390"/>
      <c r="B24" s="392"/>
      <c r="C24" s="392"/>
      <c r="D24" s="392"/>
    </row>
    <row r="25" spans="1:79" s="111" customFormat="1" ht="43.5" customHeight="1" x14ac:dyDescent="0.35">
      <c r="A25" s="390"/>
      <c r="B25" s="392"/>
      <c r="C25" s="392"/>
      <c r="D25" s="392"/>
    </row>
    <row r="26" spans="1:79" customFormat="1" ht="12" customHeight="1" x14ac:dyDescent="0.2"/>
    <row r="27" spans="1:79" customFormat="1" ht="10.5" customHeight="1" x14ac:dyDescent="0.5">
      <c r="A27" s="166"/>
      <c r="B27" s="157"/>
      <c r="C27" s="157"/>
      <c r="D27" s="157"/>
    </row>
    <row r="28" spans="1:79" customFormat="1" ht="18" customHeight="1" x14ac:dyDescent="0.2">
      <c r="A28" s="386" t="s">
        <v>269</v>
      </c>
      <c r="B28" s="386"/>
      <c r="C28" s="386"/>
      <c r="D28" s="386"/>
    </row>
    <row r="29" spans="1:79" s="113" customFormat="1" ht="136.5" customHeight="1" x14ac:dyDescent="0.2">
      <c r="A29" s="386"/>
      <c r="B29" s="386"/>
      <c r="C29" s="386"/>
      <c r="D29" s="386"/>
      <c r="BN29" s="114"/>
      <c r="BO29" s="114"/>
      <c r="BP29" s="114"/>
      <c r="BQ29" s="114"/>
      <c r="BR29" s="114"/>
      <c r="BS29" s="114"/>
      <c r="BT29" s="114"/>
      <c r="BU29" s="114"/>
      <c r="BV29" s="114"/>
      <c r="BW29" s="114"/>
      <c r="BX29" s="114"/>
      <c r="BY29" s="114"/>
      <c r="BZ29" s="114"/>
      <c r="CA29" s="114"/>
    </row>
    <row r="30" spans="1:79" s="111" customFormat="1" ht="43.5" customHeight="1" x14ac:dyDescent="0.4">
      <c r="A30" s="110"/>
      <c r="B30" s="391" t="s">
        <v>200</v>
      </c>
      <c r="C30" s="391"/>
      <c r="D30" s="391"/>
    </row>
    <row r="31" spans="1:79" s="111" customFormat="1" ht="43.5" customHeight="1" x14ac:dyDescent="0.4">
      <c r="A31" s="110"/>
      <c r="B31" s="392"/>
      <c r="C31" s="392"/>
      <c r="D31" s="392"/>
    </row>
    <row r="32" spans="1:79" s="111" customFormat="1" ht="43.5" customHeight="1" x14ac:dyDescent="0.4">
      <c r="A32" s="110"/>
      <c r="B32" s="392"/>
      <c r="C32" s="392"/>
      <c r="D32" s="392"/>
    </row>
    <row r="33" spans="1:79" s="111" customFormat="1" ht="43.5" customHeight="1" x14ac:dyDescent="0.4">
      <c r="A33" s="110"/>
      <c r="B33" s="392"/>
      <c r="C33" s="392"/>
      <c r="D33" s="392"/>
    </row>
    <row r="34" spans="1:79" s="111" customFormat="1" ht="43.5" customHeight="1" x14ac:dyDescent="0.4">
      <c r="A34" s="110"/>
      <c r="B34" s="392"/>
      <c r="C34" s="392"/>
      <c r="D34" s="392"/>
    </row>
    <row r="35" spans="1:79" s="111" customFormat="1" ht="43.5" customHeight="1" x14ac:dyDescent="0.4">
      <c r="A35" s="110"/>
      <c r="B35" s="392"/>
      <c r="C35" s="392"/>
      <c r="D35" s="392"/>
    </row>
    <row r="36" spans="1:79" s="111" customFormat="1" ht="43.5" customHeight="1" x14ac:dyDescent="0.4">
      <c r="A36" s="110"/>
      <c r="B36" s="392"/>
      <c r="C36" s="392"/>
      <c r="D36" s="392"/>
    </row>
    <row r="37" spans="1:79" s="111" customFormat="1" ht="43.5" customHeight="1" x14ac:dyDescent="0.4">
      <c r="A37" s="110"/>
      <c r="B37" s="392"/>
      <c r="C37" s="392"/>
      <c r="D37" s="392"/>
    </row>
    <row r="38" spans="1:79" s="111" customFormat="1" ht="43.5" customHeight="1" x14ac:dyDescent="0.4">
      <c r="A38" s="110"/>
      <c r="B38" s="392"/>
      <c r="C38" s="392"/>
      <c r="D38" s="392"/>
    </row>
    <row r="39" spans="1:79" customFormat="1" ht="43.5" customHeight="1" x14ac:dyDescent="0.2"/>
    <row r="40" spans="1:79" s="113" customFormat="1" ht="39" customHeight="1" x14ac:dyDescent="0.5">
      <c r="A40" s="115" t="s">
        <v>270</v>
      </c>
      <c r="B40" s="116"/>
      <c r="C40" s="117"/>
      <c r="D40" s="116"/>
      <c r="BN40" s="114"/>
      <c r="BO40" s="114"/>
      <c r="BP40" s="114"/>
      <c r="BQ40" s="114"/>
      <c r="BR40" s="114"/>
      <c r="BS40" s="114"/>
      <c r="BT40" s="114"/>
      <c r="BU40" s="114"/>
      <c r="BV40" s="114"/>
      <c r="BW40" s="114"/>
      <c r="BX40" s="114"/>
      <c r="BY40" s="114"/>
      <c r="BZ40" s="114"/>
      <c r="CA40" s="114"/>
    </row>
    <row r="41" spans="1:79" s="113" customFormat="1" ht="39" customHeight="1" x14ac:dyDescent="0.5">
      <c r="A41" s="150"/>
      <c r="C41" s="151"/>
      <c r="BN41" s="114"/>
      <c r="BO41" s="114"/>
      <c r="BP41" s="114"/>
      <c r="BQ41" s="114"/>
      <c r="BR41" s="114"/>
      <c r="BS41" s="114"/>
      <c r="BT41" s="114"/>
      <c r="BU41" s="114"/>
      <c r="BV41" s="114"/>
      <c r="BW41" s="114"/>
      <c r="BX41" s="114"/>
      <c r="BY41" s="114"/>
      <c r="BZ41" s="114"/>
      <c r="CA41" s="114"/>
    </row>
    <row r="42" spans="1:79" s="111" customFormat="1" ht="43.5" customHeight="1" x14ac:dyDescent="0.4">
      <c r="A42" s="110"/>
      <c r="B42" s="387"/>
      <c r="C42" s="387"/>
      <c r="D42" s="387"/>
    </row>
    <row r="43" spans="1:79" s="111" customFormat="1" ht="43.5" customHeight="1" x14ac:dyDescent="0.4">
      <c r="A43" s="110"/>
      <c r="B43" s="388"/>
      <c r="C43" s="388"/>
      <c r="D43" s="388"/>
    </row>
    <row r="44" spans="1:79" s="111" customFormat="1" ht="43.5" customHeight="1" x14ac:dyDescent="0.4">
      <c r="A44" s="110"/>
      <c r="B44" s="388"/>
      <c r="C44" s="388"/>
      <c r="D44" s="388"/>
    </row>
    <row r="45" spans="1:79" s="111" customFormat="1" ht="43.5" customHeight="1" x14ac:dyDescent="0.4">
      <c r="A45" s="110"/>
      <c r="B45" s="388"/>
      <c r="C45" s="388"/>
      <c r="D45" s="388"/>
    </row>
    <row r="46" spans="1:79" s="111" customFormat="1" ht="43.5" customHeight="1" x14ac:dyDescent="0.4">
      <c r="A46" s="110"/>
      <c r="B46" s="388"/>
      <c r="C46" s="388"/>
      <c r="D46" s="388"/>
    </row>
    <row r="47" spans="1:79" s="111" customFormat="1" ht="43.5" customHeight="1" x14ac:dyDescent="0.4">
      <c r="A47" s="110"/>
      <c r="B47" s="388"/>
      <c r="C47" s="388"/>
      <c r="D47" s="388"/>
    </row>
    <row r="48" spans="1:79" s="111" customFormat="1" ht="43.5" customHeight="1" x14ac:dyDescent="0.4">
      <c r="A48" s="110"/>
      <c r="B48" s="389"/>
      <c r="C48" s="389"/>
      <c r="D48" s="389"/>
    </row>
    <row r="49" spans="1:4" s="111" customFormat="1" ht="27.75" x14ac:dyDescent="0.4">
      <c r="A49" s="110"/>
      <c r="B49" s="109"/>
      <c r="C49" s="109"/>
      <c r="D49" s="109"/>
    </row>
    <row r="50" spans="1:4" s="111" customFormat="1" ht="27.75" x14ac:dyDescent="0.4">
      <c r="A50" s="110"/>
      <c r="B50" s="385" t="s">
        <v>160</v>
      </c>
      <c r="C50" s="385"/>
      <c r="D50" s="385"/>
    </row>
    <row r="51" spans="1:4" s="111" customFormat="1" ht="43.5" customHeight="1" x14ac:dyDescent="0.4">
      <c r="A51" s="110"/>
      <c r="B51" s="385"/>
      <c r="C51" s="385"/>
      <c r="D51" s="385"/>
    </row>
    <row r="52" spans="1:4" s="111" customFormat="1" ht="43.5" customHeight="1" thickBot="1" x14ac:dyDescent="0.5">
      <c r="A52" s="110"/>
      <c r="B52" s="118"/>
    </row>
    <row r="53" spans="1:4" s="111" customFormat="1" ht="42" customHeight="1" thickBot="1" x14ac:dyDescent="0.55000000000000004">
      <c r="A53" s="110"/>
      <c r="B53" s="382" t="s">
        <v>80</v>
      </c>
      <c r="C53" s="119" t="s">
        <v>88</v>
      </c>
      <c r="D53" s="168"/>
    </row>
    <row r="54" spans="1:4" s="111" customFormat="1" ht="28.5" thickBot="1" x14ac:dyDescent="0.45">
      <c r="A54" s="110"/>
      <c r="B54" s="383"/>
      <c r="C54" s="119"/>
      <c r="D54" s="109"/>
    </row>
    <row r="55" spans="1:4" ht="41.25" customHeight="1" thickBot="1" x14ac:dyDescent="0.55000000000000004">
      <c r="B55" s="383"/>
      <c r="C55" s="119" t="s">
        <v>89</v>
      </c>
      <c r="D55" s="169"/>
    </row>
    <row r="56" spans="1:4" ht="20.25" customHeight="1" thickBot="1" x14ac:dyDescent="0.3">
      <c r="B56" s="384"/>
    </row>
  </sheetData>
  <sheetProtection algorithmName="SHA-512" hashValue="PnLuiQFFHn5TPT2CwA/ZSrKZMKcKimOeLLB9rH96mvvdU73GvWs7xcqNx5J1/ZKC8I6e+lga8IkTGNlzgySsRg==" saltValue="Zo5bToiT29PjdQBShpEEGg==" spinCount="100000" sheet="1" formatColumns="0" formatRows="0" insertRows="0" deleteRows="0"/>
  <mergeCells count="12">
    <mergeCell ref="B3:D3"/>
    <mergeCell ref="B5:D5"/>
    <mergeCell ref="C4:D4"/>
    <mergeCell ref="B17:D25"/>
    <mergeCell ref="B7:D14"/>
    <mergeCell ref="B53:B56"/>
    <mergeCell ref="B50:D51"/>
    <mergeCell ref="A28:D29"/>
    <mergeCell ref="B42:D48"/>
    <mergeCell ref="A7:A14"/>
    <mergeCell ref="A17:A25"/>
    <mergeCell ref="B30:D38"/>
  </mergeCells>
  <phoneticPr fontId="0" type="noConversion"/>
  <printOptions horizontalCentered="1"/>
  <pageMargins left="0.23622047244094491" right="0.23622047244094491" top="0.74803149606299213" bottom="0.74803149606299213" header="0.31496062992125984" footer="0.31496062992125984"/>
  <pageSetup paperSize="9" scale="24" fitToHeight="100" orientation="portrait" r:id="rId1"/>
  <headerFooter alignWithMargins="0">
    <oddFooter>&amp;R&amp;"Arial,Grassetto"&amp;14foglio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33"/>
  <sheetViews>
    <sheetView showGridLines="0" view="pageBreakPreview" topLeftCell="A33" zoomScale="85" zoomScaleNormal="65" zoomScaleSheetLayoutView="85" workbookViewId="0">
      <selection activeCell="D5" sqref="D5"/>
    </sheetView>
  </sheetViews>
  <sheetFormatPr defaultColWidth="9.140625" defaultRowHeight="20.25" customHeight="1" x14ac:dyDescent="0.2"/>
  <cols>
    <col min="1" max="1" width="7.140625" style="142" customWidth="1"/>
    <col min="2" max="2" width="90.42578125" style="141" customWidth="1"/>
    <col min="3" max="3" width="25.85546875" style="142" customWidth="1"/>
    <col min="4" max="4" width="13.7109375" style="143" customWidth="1"/>
    <col min="5" max="5" width="25.7109375" style="143" customWidth="1"/>
    <col min="6" max="6" width="1.28515625" style="143" customWidth="1"/>
    <col min="7" max="7" width="28" style="143" customWidth="1"/>
    <col min="8" max="8" width="25.42578125" style="143" customWidth="1"/>
    <col min="9" max="9" width="29.5703125" style="143" bestFit="1" customWidth="1"/>
    <col min="10" max="33" width="12.7109375" style="143" customWidth="1"/>
    <col min="34" max="34" width="20.42578125" style="141" customWidth="1"/>
    <col min="35" max="35" width="19.7109375" style="141" customWidth="1"/>
    <col min="36" max="36" width="9.42578125" style="141" customWidth="1"/>
    <col min="37" max="37" width="10.42578125" style="141" customWidth="1"/>
    <col min="38" max="38" width="17" style="141" customWidth="1"/>
    <col min="39" max="16384" width="9.140625" style="141"/>
  </cols>
  <sheetData>
    <row r="1" spans="1:33" ht="20.25" customHeight="1" x14ac:dyDescent="0.2">
      <c r="A1" s="398" t="s">
        <v>250</v>
      </c>
      <c r="B1" s="398"/>
      <c r="C1" s="398"/>
      <c r="D1" s="398"/>
      <c r="E1" s="398"/>
      <c r="F1" s="398"/>
      <c r="G1" s="398"/>
      <c r="H1" s="398"/>
      <c r="I1" s="398"/>
      <c r="J1" s="174"/>
    </row>
    <row r="2" spans="1:33" ht="106.5" customHeight="1" x14ac:dyDescent="0.2">
      <c r="A2" s="398"/>
      <c r="B2" s="398"/>
      <c r="C2" s="398"/>
      <c r="D2" s="398"/>
      <c r="E2" s="398"/>
      <c r="F2" s="398"/>
      <c r="G2" s="398"/>
      <c r="H2" s="398"/>
      <c r="I2" s="398"/>
      <c r="J2" s="174"/>
    </row>
    <row r="3" spans="1:33" ht="42" customHeight="1" x14ac:dyDescent="0.2">
      <c r="B3" s="418" t="s">
        <v>299</v>
      </c>
      <c r="C3" s="418"/>
      <c r="D3" s="418"/>
      <c r="E3" s="418"/>
      <c r="F3" s="418"/>
      <c r="G3" s="418"/>
      <c r="H3" s="418"/>
      <c r="I3" s="418"/>
    </row>
    <row r="4" spans="1:33" ht="36" customHeight="1" thickBot="1" x14ac:dyDescent="0.25">
      <c r="B4" s="145"/>
      <c r="C4" s="396"/>
      <c r="D4" s="396"/>
      <c r="G4" s="172"/>
      <c r="H4" s="170"/>
    </row>
    <row r="5" spans="1:33" ht="125.25" customHeight="1" thickBot="1" x14ac:dyDescent="0.25">
      <c r="A5" s="135"/>
      <c r="B5" s="399" t="s">
        <v>291</v>
      </c>
      <c r="C5" s="400"/>
      <c r="D5" s="164"/>
      <c r="E5" s="407" t="str">
        <f>IF(D5="X","RIPORTARE DI SEGUITO IL N. DI GIORNATE AGRITURISTICHE ALL'ANNO (per tutte le attività comprese dal comma 2 art. 2  DGR 604/2025- AGT, FD, ecc.) RICONOSCIUTE DALL'ISCRIZIONE ALLA BANCA DATI DEGLI OPERATORI AGRITURISTICI","opzione non spuntata ")</f>
        <v xml:space="preserve">opzione non spuntata </v>
      </c>
      <c r="F5" s="414"/>
      <c r="G5" s="414"/>
      <c r="H5" s="415"/>
      <c r="I5" s="238"/>
      <c r="L5" s="213">
        <f>IF(I5&lt;&gt;0,I5,0)</f>
        <v>0</v>
      </c>
      <c r="M5" s="193" t="s">
        <v>174</v>
      </c>
      <c r="N5" s="139"/>
      <c r="O5" s="139"/>
      <c r="P5" s="139"/>
    </row>
    <row r="6" spans="1:33" ht="33" customHeight="1" x14ac:dyDescent="0.2">
      <c r="A6" s="135"/>
      <c r="B6" s="222"/>
      <c r="C6" s="223"/>
      <c r="D6" s="224"/>
      <c r="E6" s="225"/>
      <c r="F6" s="226"/>
      <c r="G6" s="226"/>
      <c r="H6" s="226"/>
      <c r="I6" s="227"/>
      <c r="J6" s="228"/>
      <c r="K6" s="228"/>
      <c r="L6" s="229"/>
      <c r="M6" s="230"/>
      <c r="N6" s="208"/>
      <c r="O6" s="139"/>
      <c r="P6" s="139"/>
    </row>
    <row r="7" spans="1:33" ht="48.75" customHeight="1" x14ac:dyDescent="0.2">
      <c r="A7" s="135"/>
      <c r="B7" s="418" t="s">
        <v>300</v>
      </c>
      <c r="C7" s="418"/>
      <c r="D7" s="418"/>
      <c r="E7" s="418"/>
      <c r="F7" s="418"/>
      <c r="G7" s="418"/>
      <c r="H7" s="418"/>
      <c r="I7" s="418"/>
      <c r="J7" s="228"/>
      <c r="K7" s="228"/>
      <c r="L7" s="229"/>
      <c r="M7" s="230"/>
      <c r="N7" s="208"/>
      <c r="O7" s="139"/>
      <c r="P7" s="139"/>
    </row>
    <row r="8" spans="1:33" ht="105.75" customHeight="1" x14ac:dyDescent="0.2">
      <c r="A8" s="160"/>
      <c r="B8" s="416" t="s">
        <v>293</v>
      </c>
      <c r="C8" s="416"/>
      <c r="D8" s="237"/>
      <c r="E8" s="407" t="str">
        <f>IF(D8="X","non è necessario allegare il modulo 7","opzione  non spuntata")</f>
        <v>opzione  non spuntata</v>
      </c>
      <c r="F8" s="408"/>
      <c r="G8" s="408"/>
      <c r="H8" s="409"/>
      <c r="I8" s="236"/>
      <c r="J8" s="228"/>
      <c r="K8" s="228"/>
      <c r="L8" s="229"/>
      <c r="M8" s="230"/>
      <c r="N8" s="208"/>
      <c r="O8" s="139"/>
      <c r="P8" s="139"/>
    </row>
    <row r="9" spans="1:33" ht="84.75" customHeight="1" thickBot="1" x14ac:dyDescent="0.25">
      <c r="A9" s="135"/>
      <c r="B9" s="222"/>
      <c r="C9" s="223"/>
      <c r="D9" s="224"/>
      <c r="E9" s="225"/>
      <c r="F9" s="226"/>
      <c r="G9" s="226"/>
      <c r="H9" s="226"/>
      <c r="I9" s="227"/>
      <c r="J9" s="228"/>
      <c r="K9" s="228"/>
      <c r="L9" s="229"/>
      <c r="M9" s="230"/>
      <c r="N9" s="208"/>
      <c r="O9" s="139"/>
      <c r="P9" s="139"/>
    </row>
    <row r="10" spans="1:33" ht="82.5" customHeight="1" thickBot="1" x14ac:dyDescent="0.25">
      <c r="B10" s="416" t="s">
        <v>294</v>
      </c>
      <c r="C10" s="417"/>
      <c r="D10" s="420"/>
      <c r="E10" s="402" t="str">
        <f>IF(D10="X","è obbligatorio allegare  il modulo 7 alla domanda di sostegno qualora non sia stato fatto per il rilascio del titolo edilizio necessario ad effettuare gli investimenti ","opzione non spuntata")</f>
        <v>opzione non spuntata</v>
      </c>
      <c r="F10" s="402"/>
      <c r="G10" s="402"/>
      <c r="H10" s="402"/>
      <c r="I10" s="419"/>
      <c r="J10" s="232"/>
      <c r="L10" s="213">
        <f>IF(I10&lt;&gt;0,I10,0)</f>
        <v>0</v>
      </c>
      <c r="M10" s="193" t="s">
        <v>295</v>
      </c>
      <c r="N10" s="139"/>
      <c r="O10" s="139"/>
      <c r="P10" s="139"/>
    </row>
    <row r="11" spans="1:33" ht="39.75" customHeight="1" x14ac:dyDescent="0.2">
      <c r="B11" s="160"/>
      <c r="C11" s="231"/>
      <c r="D11" s="421"/>
      <c r="E11" s="405"/>
      <c r="F11" s="405"/>
      <c r="G11" s="405"/>
      <c r="H11" s="405"/>
      <c r="I11" s="419"/>
      <c r="J11" s="233"/>
    </row>
    <row r="12" spans="1:33" ht="140.25" customHeight="1" x14ac:dyDescent="0.2">
      <c r="B12" s="160"/>
      <c r="C12" s="231"/>
      <c r="D12" s="421"/>
      <c r="E12" s="407" t="str">
        <f>IF(D10="X","e RIPORTARE A LATO IL N. DI GIORNATE AGRITURISTICHE ALL'ANNO (COMPRENSIVO DI QUELLE COLLEGATE ALL'INVESTIMENTO) COSÌ COME RISULTANTE DAL MODULO 7 ALLEGATO ALLA DOMANDA DI SOSTEGNO O A QUELLO FATTO PER IL RILASCIO DEL TITOLO EDILIZIO","")</f>
        <v/>
      </c>
      <c r="F12" s="408"/>
      <c r="G12" s="408"/>
      <c r="H12" s="409"/>
      <c r="I12" s="419"/>
      <c r="J12" s="233"/>
    </row>
    <row r="13" spans="1:33" ht="84.75" customHeight="1" thickBot="1" x14ac:dyDescent="0.25">
      <c r="A13" s="135"/>
      <c r="B13" s="418" t="s">
        <v>301</v>
      </c>
      <c r="C13" s="418"/>
      <c r="D13" s="418"/>
      <c r="E13" s="418"/>
      <c r="F13" s="418"/>
      <c r="G13" s="418"/>
      <c r="H13" s="418"/>
      <c r="I13" s="418"/>
      <c r="J13" s="228"/>
      <c r="K13" s="228"/>
      <c r="L13" s="229"/>
      <c r="M13" s="230"/>
      <c r="N13" s="208"/>
      <c r="O13" s="139"/>
      <c r="P13" s="139"/>
    </row>
    <row r="14" spans="1:33" s="146" customFormat="1" ht="52.5" customHeight="1" thickBot="1" x14ac:dyDescent="0.25">
      <c r="A14" s="234"/>
      <c r="B14" s="399" t="s">
        <v>292</v>
      </c>
      <c r="C14" s="400"/>
      <c r="D14" s="425"/>
      <c r="E14" s="401" t="str">
        <f>IF(D14="X","è obbligatorio allegare  il modulo 7 alla domanda di sostegno qualora non sia stato fatto per il rilascio del titolo edilizio necessario ad effettuare gli investimenti","opzione non spuntata")</f>
        <v>opzione non spuntata</v>
      </c>
      <c r="F14" s="402"/>
      <c r="G14" s="402"/>
      <c r="H14" s="403"/>
      <c r="I14" s="428"/>
      <c r="J14" s="235"/>
      <c r="K14" s="235"/>
      <c r="L14" s="213">
        <f>IF(I14&lt;&gt;0,I14,0)</f>
        <v>0</v>
      </c>
      <c r="M14" s="193" t="s">
        <v>295</v>
      </c>
      <c r="N14" s="139"/>
      <c r="O14" s="139"/>
      <c r="P14" s="139"/>
      <c r="Q14" s="235"/>
      <c r="R14" s="235"/>
      <c r="S14" s="235"/>
      <c r="T14" s="235"/>
      <c r="U14" s="235"/>
      <c r="V14" s="235"/>
      <c r="W14" s="235"/>
      <c r="X14" s="235"/>
      <c r="Y14" s="235"/>
      <c r="Z14" s="235"/>
      <c r="AA14" s="235"/>
      <c r="AB14" s="235"/>
      <c r="AC14" s="235"/>
      <c r="AD14" s="235"/>
      <c r="AE14" s="235"/>
      <c r="AF14" s="235"/>
      <c r="AG14" s="235"/>
    </row>
    <row r="15" spans="1:33" s="146" customFormat="1" ht="43.5" customHeight="1" x14ac:dyDescent="0.2">
      <c r="A15" s="234"/>
      <c r="B15" s="160"/>
      <c r="C15" s="231"/>
      <c r="D15" s="426"/>
      <c r="E15" s="404"/>
      <c r="F15" s="405"/>
      <c r="G15" s="405"/>
      <c r="H15" s="406"/>
      <c r="I15" s="429"/>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row>
    <row r="16" spans="1:33" s="146" customFormat="1" ht="127.5" customHeight="1" x14ac:dyDescent="0.2">
      <c r="A16" s="234"/>
      <c r="B16" s="160"/>
      <c r="C16" s="231"/>
      <c r="D16" s="427"/>
      <c r="E16" s="407" t="str">
        <f>IF(D14="X","e RIPORTARE DI SEGUITO IL N. DI GIORNATE AGRITURISTICHE ALL'ANNO COSÌ COME  RISULTANTE DAL MODULO 7 ALLEGATO ALLA DOMANDA DI SOSTEGNO O A QUELLO FATTO PER IL RILASCIO DEL TITOLO EDILIZIO","")</f>
        <v/>
      </c>
      <c r="F16" s="408"/>
      <c r="G16" s="408"/>
      <c r="H16" s="409"/>
      <c r="I16" s="430"/>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row>
    <row r="17" spans="1:49" s="134" customFormat="1" ht="9.75" customHeight="1" thickBot="1" x14ac:dyDescent="0.25">
      <c r="A17" s="135"/>
      <c r="B17" s="152"/>
      <c r="C17" s="152"/>
      <c r="D17" s="152"/>
      <c r="E17" s="152"/>
      <c r="F17" s="152"/>
      <c r="G17" s="152"/>
      <c r="H17" s="152"/>
      <c r="I17" s="152"/>
      <c r="J17" s="208"/>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40"/>
      <c r="AO17" s="159"/>
      <c r="AP17" s="159"/>
      <c r="AQ17" s="159"/>
      <c r="AR17" s="137"/>
      <c r="AS17" s="137"/>
      <c r="AT17" s="137"/>
      <c r="AU17" s="137"/>
      <c r="AV17" s="137"/>
      <c r="AW17" s="137"/>
    </row>
    <row r="18" spans="1:49" ht="20.25" customHeight="1" thickTop="1" x14ac:dyDescent="0.2">
      <c r="A18" s="135"/>
      <c r="B18" s="139"/>
      <c r="C18" s="139"/>
      <c r="D18" s="139"/>
      <c r="E18" s="139"/>
      <c r="F18" s="139"/>
      <c r="G18" s="161"/>
      <c r="H18" s="161"/>
      <c r="I18" s="161"/>
      <c r="J18" s="208"/>
      <c r="K18" s="139"/>
    </row>
    <row r="19" spans="1:49" s="134" customFormat="1" ht="37.5" customHeight="1" x14ac:dyDescent="0.2">
      <c r="A19" s="135"/>
      <c r="B19" s="418" t="s">
        <v>302</v>
      </c>
      <c r="C19" s="418"/>
      <c r="D19" s="418"/>
      <c r="E19" s="418"/>
      <c r="F19" s="418"/>
      <c r="G19" s="418"/>
      <c r="H19" s="418"/>
      <c r="I19" s="418"/>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40"/>
      <c r="AO19" s="159"/>
      <c r="AP19" s="159"/>
      <c r="AQ19" s="159"/>
      <c r="AR19" s="137"/>
      <c r="AS19" s="137"/>
      <c r="AT19" s="137"/>
      <c r="AU19" s="137"/>
      <c r="AV19" s="137"/>
      <c r="AW19" s="137"/>
    </row>
    <row r="20" spans="1:49" ht="20.25" customHeight="1" thickBot="1" x14ac:dyDescent="0.25">
      <c r="A20" s="135"/>
      <c r="B20" s="152"/>
      <c r="C20" s="152"/>
      <c r="D20" s="152"/>
      <c r="E20" s="152"/>
      <c r="F20" s="152"/>
      <c r="G20" s="152"/>
      <c r="H20" s="152"/>
      <c r="I20" s="152"/>
      <c r="J20" s="208"/>
    </row>
    <row r="21" spans="1:49" ht="20.25" customHeight="1" thickTop="1" thickBot="1" x14ac:dyDescent="0.25">
      <c r="B21" s="139"/>
      <c r="C21" s="139"/>
      <c r="D21" s="139"/>
      <c r="E21" s="139"/>
      <c r="F21" s="139"/>
      <c r="G21" s="161"/>
      <c r="H21" s="161"/>
      <c r="I21" s="161"/>
      <c r="J21" s="208"/>
    </row>
    <row r="22" spans="1:49" ht="102.75" customHeight="1" thickBot="1" x14ac:dyDescent="0.25">
      <c r="B22" s="399" t="s">
        <v>271</v>
      </c>
      <c r="C22" s="410"/>
      <c r="D22" s="164"/>
      <c r="E22" s="411" t="str">
        <f>IF(D22="X","RIPORTARE DI SEGUITO IL N. DI GIORNATE LAVORATIVE IMPIEGATE NELL'ATTIVITA' DI AGRICOLTURA SOCIALE RICONOSCIUTE DALL'ISCRIZIONE AL RRAAS","opzione non spuntata ")</f>
        <v xml:space="preserve">opzione non spuntata </v>
      </c>
      <c r="F22" s="412"/>
      <c r="G22" s="412"/>
      <c r="H22" s="413"/>
      <c r="I22" s="238"/>
      <c r="L22" s="214">
        <f>IF(I22&lt;&gt;0,I22,0)</f>
        <v>0</v>
      </c>
      <c r="M22" s="193" t="s">
        <v>251</v>
      </c>
      <c r="N22" s="139"/>
      <c r="O22" s="139"/>
    </row>
    <row r="23" spans="1:49" ht="20.25" customHeight="1" x14ac:dyDescent="0.2">
      <c r="B23" s="160"/>
      <c r="C23" s="103"/>
      <c r="D23" s="209"/>
      <c r="E23" s="210"/>
      <c r="F23" s="211"/>
      <c r="G23" s="50"/>
      <c r="H23" s="50"/>
      <c r="I23" s="50"/>
      <c r="J23" s="212"/>
    </row>
    <row r="24" spans="1:49" ht="20.25" customHeight="1" thickBot="1" x14ac:dyDescent="0.25">
      <c r="A24" s="135"/>
      <c r="B24" s="152"/>
      <c r="C24" s="152"/>
      <c r="D24" s="152"/>
      <c r="E24" s="152"/>
      <c r="F24" s="152"/>
      <c r="G24" s="152"/>
      <c r="H24" s="152"/>
      <c r="I24" s="152"/>
      <c r="J24" s="208"/>
    </row>
    <row r="25" spans="1:49" ht="20.25" customHeight="1" thickTop="1" x14ac:dyDescent="0.2">
      <c r="A25" s="135"/>
      <c r="B25" s="139"/>
      <c r="C25" s="139"/>
      <c r="D25" s="139"/>
      <c r="E25" s="139"/>
      <c r="F25" s="139"/>
      <c r="G25" s="161"/>
      <c r="H25" s="161"/>
      <c r="I25" s="161"/>
      <c r="J25" s="208"/>
    </row>
    <row r="26" spans="1:49" ht="159.75" customHeight="1" x14ac:dyDescent="0.2">
      <c r="A26" s="398" t="s">
        <v>255</v>
      </c>
      <c r="B26" s="398"/>
      <c r="C26" s="398"/>
      <c r="D26" s="398"/>
      <c r="E26" s="398"/>
      <c r="F26" s="398"/>
      <c r="G26" s="398"/>
      <c r="H26" s="398"/>
      <c r="I26" s="398"/>
    </row>
    <row r="27" spans="1:49" ht="20.25" customHeight="1" thickBot="1" x14ac:dyDescent="0.25">
      <c r="A27" s="135"/>
      <c r="B27" s="152"/>
      <c r="C27" s="152"/>
      <c r="D27" s="152"/>
      <c r="E27" s="152"/>
      <c r="F27" s="152"/>
      <c r="G27" s="152"/>
      <c r="H27" s="152"/>
      <c r="I27" s="152"/>
      <c r="J27" s="208"/>
    </row>
    <row r="28" spans="1:49" ht="20.25" customHeight="1" thickTop="1" thickBot="1" x14ac:dyDescent="0.25">
      <c r="B28" s="139"/>
      <c r="C28" s="139"/>
      <c r="D28" s="139"/>
      <c r="E28" s="139"/>
      <c r="F28" s="139"/>
      <c r="G28" s="161"/>
      <c r="H28" s="161"/>
      <c r="I28" s="161"/>
      <c r="J28" s="208"/>
    </row>
    <row r="29" spans="1:49" ht="175.5" customHeight="1" thickBot="1" x14ac:dyDescent="0.25">
      <c r="B29" s="399" t="s">
        <v>256</v>
      </c>
      <c r="C29" s="410"/>
      <c r="D29" s="411" t="s">
        <v>258</v>
      </c>
      <c r="E29" s="423"/>
      <c r="F29" s="423"/>
      <c r="G29" s="423"/>
      <c r="H29" s="424"/>
      <c r="I29" s="215"/>
      <c r="L29" s="214">
        <f>IF(I29&lt;&gt;0,I29,0)</f>
        <v>0</v>
      </c>
      <c r="M29" s="193" t="s">
        <v>257</v>
      </c>
      <c r="N29" s="139"/>
      <c r="O29" s="139"/>
    </row>
    <row r="30" spans="1:49" ht="20.25" customHeight="1" x14ac:dyDescent="0.2">
      <c r="B30" s="160"/>
      <c r="C30" s="103"/>
      <c r="D30" s="209"/>
      <c r="E30" s="210"/>
      <c r="F30" s="211"/>
      <c r="G30" s="50"/>
      <c r="H30" s="50"/>
      <c r="I30" s="50"/>
      <c r="J30" s="212"/>
    </row>
    <row r="31" spans="1:49" ht="20.25" customHeight="1" thickBot="1" x14ac:dyDescent="0.25">
      <c r="A31" s="135"/>
      <c r="B31" s="152"/>
      <c r="C31" s="152"/>
      <c r="D31" s="152"/>
      <c r="E31" s="152"/>
      <c r="F31" s="152"/>
      <c r="G31" s="152"/>
      <c r="H31" s="152"/>
      <c r="I31" s="152"/>
      <c r="J31" s="208"/>
    </row>
    <row r="32" spans="1:49" ht="20.25" customHeight="1" thickTop="1" x14ac:dyDescent="0.2">
      <c r="A32" s="135"/>
      <c r="B32" s="139"/>
      <c r="C32" s="139"/>
      <c r="D32" s="139"/>
      <c r="E32" s="139"/>
      <c r="F32" s="139"/>
      <c r="G32" s="161"/>
      <c r="H32" s="161"/>
      <c r="I32" s="161"/>
      <c r="J32" s="208"/>
    </row>
    <row r="34" spans="1:15" ht="20.25" customHeight="1" thickBot="1" x14ac:dyDescent="0.25">
      <c r="A34" s="135"/>
      <c r="B34" s="152"/>
      <c r="C34" s="152"/>
      <c r="D34" s="152"/>
      <c r="E34" s="152"/>
      <c r="F34" s="152"/>
      <c r="G34" s="152"/>
      <c r="H34" s="152"/>
      <c r="I34" s="152"/>
      <c r="J34" s="208"/>
    </row>
    <row r="35" spans="1:15" ht="20.25" customHeight="1" thickTop="1" thickBot="1" x14ac:dyDescent="0.25">
      <c r="B35" s="139"/>
      <c r="C35" s="139"/>
      <c r="D35" s="139"/>
      <c r="E35" s="139"/>
      <c r="F35" s="139"/>
      <c r="G35" s="161"/>
      <c r="H35" s="161"/>
      <c r="I35" s="161"/>
      <c r="J35" s="208"/>
    </row>
    <row r="36" spans="1:15" ht="95.25" customHeight="1" thickBot="1" x14ac:dyDescent="0.25">
      <c r="B36" s="399" t="s">
        <v>252</v>
      </c>
      <c r="C36" s="410"/>
      <c r="D36" s="411" t="s">
        <v>253</v>
      </c>
      <c r="E36" s="423"/>
      <c r="F36" s="423"/>
      <c r="G36" s="423"/>
      <c r="H36" s="424"/>
      <c r="I36" s="289" t="str">
        <f>IF(AND(D5="X",D8="X"),I5+I22,IF(AND(D5="X",D10="X"),I10+I22,IF(D14="X",I14+I22,"dato insufficiente")))</f>
        <v>dato insufficiente</v>
      </c>
      <c r="L36" s="288" t="str">
        <f>IF(I36&lt;&gt;0,I36,0)</f>
        <v>dato insufficiente</v>
      </c>
      <c r="M36" s="193" t="s">
        <v>254</v>
      </c>
      <c r="N36" s="139"/>
      <c r="O36" s="139"/>
    </row>
    <row r="37" spans="1:15" ht="20.25" customHeight="1" x14ac:dyDescent="0.2">
      <c r="B37" s="160"/>
      <c r="C37" s="103"/>
      <c r="D37" s="209"/>
      <c r="E37" s="210"/>
      <c r="F37" s="211"/>
      <c r="G37" s="50"/>
      <c r="H37" s="50"/>
      <c r="I37" s="50"/>
      <c r="J37" s="212"/>
    </row>
    <row r="38" spans="1:15" ht="20.25" customHeight="1" thickBot="1" x14ac:dyDescent="0.25">
      <c r="A38" s="135"/>
      <c r="B38" s="152"/>
      <c r="C38" s="152"/>
      <c r="D38" s="152"/>
      <c r="E38" s="152"/>
      <c r="F38" s="152"/>
      <c r="G38" s="152"/>
      <c r="H38" s="152"/>
      <c r="I38" s="152"/>
      <c r="J38" s="208"/>
    </row>
    <row r="39" spans="1:15" ht="20.25" customHeight="1" thickTop="1" x14ac:dyDescent="0.2">
      <c r="B39" s="139"/>
      <c r="C39" s="139"/>
      <c r="D39" s="139"/>
      <c r="E39" s="397"/>
      <c r="F39" s="397"/>
      <c r="G39" s="397"/>
      <c r="H39" s="397"/>
      <c r="I39" s="397"/>
      <c r="J39" s="208"/>
    </row>
    <row r="40" spans="1:15" ht="20.25" customHeight="1" x14ac:dyDescent="0.2">
      <c r="C40" s="239"/>
      <c r="D40" s="228"/>
      <c r="E40" s="397"/>
      <c r="F40" s="397"/>
      <c r="G40" s="397"/>
      <c r="H40" s="397"/>
      <c r="I40" s="397"/>
    </row>
    <row r="41" spans="1:15" ht="20.25" customHeight="1" x14ac:dyDescent="0.2">
      <c r="C41" s="239"/>
      <c r="D41" s="228"/>
      <c r="E41" s="397"/>
      <c r="F41" s="397"/>
      <c r="G41" s="397"/>
      <c r="H41" s="397"/>
      <c r="I41" s="397"/>
    </row>
    <row r="42" spans="1:15" ht="88.5" customHeight="1" x14ac:dyDescent="0.2">
      <c r="B42" s="422" t="str">
        <f>IF(I29&gt;I36," il requisito della prevalenza è soddisfatto","NON è soddisfatto il requisito della prevalenza")</f>
        <v>NON è soddisfatto il requisito della prevalenza</v>
      </c>
      <c r="C42" s="422"/>
      <c r="D42" s="422"/>
      <c r="E42" s="422"/>
      <c r="F42" s="422"/>
      <c r="G42" s="422"/>
      <c r="H42" s="422"/>
      <c r="I42" s="422"/>
    </row>
    <row r="116" spans="2:2" ht="20.25" customHeight="1" x14ac:dyDescent="0.2">
      <c r="B116" s="143"/>
    </row>
    <row r="132" spans="2:2" ht="20.25" customHeight="1" x14ac:dyDescent="0.2">
      <c r="B132" s="141" t="s">
        <v>231</v>
      </c>
    </row>
    <row r="133" spans="2:2" ht="20.25" customHeight="1" x14ac:dyDescent="0.2">
      <c r="B133" s="141" t="s">
        <v>230</v>
      </c>
    </row>
  </sheetData>
  <sheetProtection algorithmName="SHA-512" hashValue="6Fb7U54pCGDCnmRnKvwEskj4Du3EcxBOFXOGPe4yWbvPwBDhf+aUbvX1aRFb+ArIAWNArFk+BlQMz3a+JR76Ow==" saltValue="saGgo8WPXW5Q897eWiAYNA==" spinCount="100000" sheet="1" objects="1" scenarios="1"/>
  <mergeCells count="29">
    <mergeCell ref="D10:D12"/>
    <mergeCell ref="B7:I7"/>
    <mergeCell ref="B42:I42"/>
    <mergeCell ref="B36:C36"/>
    <mergeCell ref="D29:H29"/>
    <mergeCell ref="D36:H36"/>
    <mergeCell ref="A26:I26"/>
    <mergeCell ref="B29:C29"/>
    <mergeCell ref="B13:I13"/>
    <mergeCell ref="B19:I19"/>
    <mergeCell ref="E16:H16"/>
    <mergeCell ref="D14:D16"/>
    <mergeCell ref="I14:I16"/>
    <mergeCell ref="C4:D4"/>
    <mergeCell ref="E39:I41"/>
    <mergeCell ref="A1:I2"/>
    <mergeCell ref="B14:C14"/>
    <mergeCell ref="E14:H15"/>
    <mergeCell ref="E12:H12"/>
    <mergeCell ref="B22:C22"/>
    <mergeCell ref="E22:H22"/>
    <mergeCell ref="B5:C5"/>
    <mergeCell ref="E5:H5"/>
    <mergeCell ref="B10:C10"/>
    <mergeCell ref="B3:I3"/>
    <mergeCell ref="B8:C8"/>
    <mergeCell ref="E10:H11"/>
    <mergeCell ref="E8:H8"/>
    <mergeCell ref="I10:I12"/>
  </mergeCells>
  <conditionalFormatting sqref="B8:C8">
    <cfRule type="expression" dxfId="30" priority="18">
      <formula>"SE($D$10=""x"")"</formula>
    </cfRule>
  </conditionalFormatting>
  <conditionalFormatting sqref="B42:I42">
    <cfRule type="beginsWith" dxfId="29" priority="22" stopIfTrue="1" operator="beginsWith" text="NON">
      <formula>LEFT(B42,LEN("NON"))="NON"</formula>
    </cfRule>
    <cfRule type="notContainsText" dxfId="28" priority="23" stopIfTrue="1" operator="notContains" text="NON">
      <formula>ISERROR(SEARCH("NON",B42))</formula>
    </cfRule>
  </conditionalFormatting>
  <conditionalFormatting sqref="D5">
    <cfRule type="containsText" dxfId="27" priority="6" stopIfTrue="1" operator="containsText" text="no">
      <formula>NOT(ISERROR(SEARCH("no",D5)))</formula>
    </cfRule>
  </conditionalFormatting>
  <conditionalFormatting sqref="D8">
    <cfRule type="beginsWith" dxfId="26" priority="11" stopIfTrue="1" operator="beginsWith" text="no">
      <formula>LEFT(D8,LEN("no"))="no"</formula>
    </cfRule>
  </conditionalFormatting>
  <conditionalFormatting sqref="D10:D12">
    <cfRule type="containsText" dxfId="25" priority="9" stopIfTrue="1" operator="containsText" text="no">
      <formula>NOT(ISERROR(SEARCH("no",D10)))</formula>
    </cfRule>
  </conditionalFormatting>
  <conditionalFormatting sqref="D14:D16">
    <cfRule type="containsText" dxfId="24" priority="5" stopIfTrue="1" operator="containsText" text="no">
      <formula>NOT(ISERROR(SEARCH("no",D14)))</formula>
    </cfRule>
  </conditionalFormatting>
  <conditionalFormatting sqref="D22">
    <cfRule type="containsText" dxfId="23" priority="3" stopIfTrue="1" operator="containsText" text="no">
      <formula>NOT(ISERROR(SEARCH("no",D22)))</formula>
    </cfRule>
  </conditionalFormatting>
  <conditionalFormatting sqref="I10:I12">
    <cfRule type="cellIs" dxfId="22" priority="7" stopIfTrue="1" operator="notEqual">
      <formula>0</formula>
    </cfRule>
    <cfRule type="containsText" dxfId="21" priority="8" stopIfTrue="1" operator="containsText" text="0">
      <formula>NOT(ISERROR(SEARCH("0",I10)))</formula>
    </cfRule>
  </conditionalFormatting>
  <conditionalFormatting sqref="I29">
    <cfRule type="containsBlanks" priority="21" stopIfTrue="1">
      <formula>LEN(TRIM(I29))=0</formula>
    </cfRule>
  </conditionalFormatting>
  <dataValidations count="6">
    <dataValidation type="list" allowBlank="1" showInputMessage="1" showErrorMessage="1" sqref="WVU19:WWW19 V19 JI19:KK19 TE19:UG19 ADA19:AEC19 AMW19:ANY19 AWS19:AXU19 BGO19:BHQ19 BQK19:BRM19 CAG19:CBI19 CKC19:CLE19 CTY19:CVA19 DDU19:DEW19 DNQ19:DOS19 DXM19:DYO19 EHI19:EIK19 ERE19:ESG19 FBA19:FCC19 FKW19:FLY19 FUS19:FVU19 GEO19:GFQ19 GOK19:GPM19 GYG19:GZI19 HIC19:HJE19 HRY19:HTA19 IBU19:ICW19 ILQ19:IMS19 IVM19:IWO19 JFI19:JGK19 JPE19:JQG19 JZA19:KAC19 KIW19:KJY19 KSS19:KTU19 LCO19:LDQ19 LMK19:LNM19 LWG19:LXI19 MGC19:MHE19 MPY19:MRA19 MZU19:NAW19 NJQ19:NKS19 NTM19:NUO19 ODI19:OEK19 ONE19:OOG19 OXA19:OYC19 PGW19:PHY19 PQS19:PRU19 QAO19:QBQ19 QKK19:QLM19 QUG19:QVI19 REC19:RFE19 RNY19:RPA19 RXU19:RYW19 SHQ19:SIS19 SRM19:SSO19 TBI19:TCK19 TLE19:TMG19 TVA19:TWC19 UEW19:UFY19 UOS19:UPU19 UYO19:UZQ19 VIK19:VJM19 VSG19:VTI19 WCC19:WDE19 WLY19:WNA19 V17 JI17:KK17 TE17:UG17 ADA17:AEC17 AMW17:ANY17 AWS17:AXU17 BGO17:BHQ17 BQK17:BRM17 CAG17:CBI17 CKC17:CLE17 CTY17:CVA17 DDU17:DEW17 DNQ17:DOS17 DXM17:DYO17 EHI17:EIK17 ERE17:ESG17 FBA17:FCC17 FKW17:FLY17 FUS17:FVU17 GEO17:GFQ17 GOK17:GPM17 GYG17:GZI17 HIC17:HJE17 HRY17:HTA17 IBU17:ICW17 ILQ17:IMS17 IVM17:IWO17 JFI17:JGK17 JPE17:JQG17 JZA17:KAC17 KIW17:KJY17 KSS17:KTU17 LCO17:LDQ17 LMK17:LNM17 LWG17:LXI17 MGC17:MHE17 MPY17:MRA17 MZU17:NAW17 NJQ17:NKS17 NTM17:NUO17 ODI17:OEK17 ONE17:OOG17 OXA17:OYC17 PGW17:PHY17 PQS17:PRU17 QAO17:QBQ17 QKK17:QLM17 QUG17:QVI17 REC17:RFE17 RNY17:RPA17 RXU17:RYW17 SHQ17:SIS17 SRM17:SSO17 TBI17:TCK17 TLE17:TMG17 TVA17:TWC17 UEW17:UFY17 UOS17:UPU17 UYO17:UZQ17 VIK17:VJM17 VSG17:VTI17 WCC17:WDE17 WLY17:WNA17 WVU17:WWW17" xr:uid="{F3F8481F-1F53-4213-A20A-12F0BF833B4A}">
      <formula1>#REF!</formula1>
    </dataValidation>
    <dataValidation type="custom" allowBlank="1" showErrorMessage="1" errorTitle="Errore" error="Stai inserendo X anche per l'azienda già iscritta alla banca dati degli operatori agrituristici" sqref="D6 D9" xr:uid="{856A2A94-675D-40E4-9F71-4AE72BD7466D}">
      <formula1>OR(D6&lt;&gt;"X",#REF!&lt;&gt;"X")</formula1>
    </dataValidation>
    <dataValidation type="custom" allowBlank="1" showInputMessage="1" showErrorMessage="1" errorTitle="Attenzione" error="Va compilato il punto 1.1 o 1.2" sqref="D8" xr:uid="{C05F05E3-E8DC-4A6D-990B-8F75867218B7}">
      <formula1>OR(D8&lt;&gt;"X",D10&lt;&gt;"X")</formula1>
    </dataValidation>
    <dataValidation type="custom" allowBlank="1" showInputMessage="1" showErrorMessage="1" errorTitle="Attenzione!" error="Va compilato o il punto 1.1 o il punto 1.2" sqref="D10:D12" xr:uid="{2454D690-0A8D-4EE3-8775-1CE2102BBFFE}">
      <formula1>OR(D10&lt;&gt;"X",D8&lt;&gt;"X")</formula1>
    </dataValidation>
    <dataValidation type="custom" allowBlank="1" showInputMessage="1" showErrorMessage="1" errorTitle="Errore" error="Puoi compilare o il punto 1) o il punto 2)" sqref="D5" xr:uid="{8F2FF712-BA5A-4A46-A27B-E3FC8B5454BC}">
      <formula1>OR(D5&lt;&gt;"X",D14&lt;&gt;"X")</formula1>
    </dataValidation>
    <dataValidation type="custom" allowBlank="1" showInputMessage="1" showErrorMessage="1" errorTitle="Errore" error="Puoi compilare solo o il punto 1) o il punto 2)" sqref="D14:D16" xr:uid="{7CA88964-22E4-47ED-99F1-1A6607FDD45B}">
      <formula1>OR(D14&lt;&gt;"X",D5&lt;&gt;"X")</formula1>
    </dataValidation>
  </dataValidations>
  <printOptions horizontalCentered="1"/>
  <pageMargins left="0.23622047244094491" right="0.23622047244094491" top="0.74803149606299213" bottom="0.74803149606299213" header="0.31496062992125984" footer="0.31496062992125984"/>
  <pageSetup paperSize="9" scale="40" fitToHeight="0" orientation="portrait" r:id="rId1"/>
  <headerFooter alignWithMargins="0">
    <oddFooter>&amp;R&amp;"Arial,Grassetto"&amp;14foglio &amp;A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4">
    <pageSetUpPr fitToPage="1"/>
  </sheetPr>
  <dimension ref="A1:DY389"/>
  <sheetViews>
    <sheetView showGridLines="0" view="pageBreakPreview" zoomScale="55" zoomScaleNormal="55" zoomScaleSheetLayoutView="55" zoomScalePageLayoutView="50" workbookViewId="0">
      <selection activeCell="D12" sqref="D12:W17"/>
    </sheetView>
  </sheetViews>
  <sheetFormatPr defaultColWidth="3.85546875" defaultRowHeight="20.25" customHeight="1" x14ac:dyDescent="0.25"/>
  <cols>
    <col min="1" max="57" width="3.85546875" style="52" customWidth="1"/>
    <col min="58" max="58" width="5" style="52" customWidth="1"/>
    <col min="59" max="63" width="3.85546875" style="52" customWidth="1"/>
    <col min="64" max="64" width="4.7109375" style="52" customWidth="1"/>
    <col min="65" max="71" width="3.85546875" style="52" customWidth="1"/>
    <col min="72" max="72" width="5.42578125" style="52" customWidth="1"/>
    <col min="73" max="76" width="3.85546875" style="52" customWidth="1"/>
    <col min="77" max="121" width="3.85546875" style="52"/>
    <col min="122" max="122" width="7.42578125" style="52" bestFit="1" customWidth="1"/>
    <col min="123" max="185" width="3.85546875" style="52"/>
    <col min="186" max="186" width="4.7109375" style="52" bestFit="1" customWidth="1"/>
    <col min="187" max="16384" width="3.85546875" style="52"/>
  </cols>
  <sheetData>
    <row r="1" spans="1:78" s="56" customFormat="1" ht="30" x14ac:dyDescent="0.2">
      <c r="A1" s="505" t="s">
        <v>87</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05"/>
      <c r="BQ1" s="505"/>
      <c r="BR1" s="505"/>
      <c r="BS1" s="505"/>
      <c r="BT1" s="505"/>
      <c r="BU1" s="505"/>
      <c r="BV1" s="505"/>
      <c r="BW1" s="505"/>
      <c r="BX1" s="505"/>
      <c r="BY1" s="505"/>
      <c r="BZ1" s="55"/>
    </row>
    <row r="2" spans="1:78" s="56" customFormat="1" ht="30" x14ac:dyDescent="0.2">
      <c r="A2" s="505"/>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c r="BO2" s="505"/>
      <c r="BP2" s="505"/>
      <c r="BQ2" s="505"/>
      <c r="BR2" s="505"/>
      <c r="BS2" s="505"/>
      <c r="BT2" s="505"/>
      <c r="BU2" s="505"/>
      <c r="BV2" s="505"/>
      <c r="BW2" s="505"/>
      <c r="BX2" s="505"/>
      <c r="BY2" s="505"/>
      <c r="BZ2" s="55"/>
    </row>
    <row r="3" spans="1:78" s="1" customFormat="1" ht="20.25" customHeight="1" x14ac:dyDescent="0.25">
      <c r="A3" s="52"/>
      <c r="B3" s="52"/>
    </row>
    <row r="4" spans="1:78" s="29" customFormat="1" ht="20.25" customHeight="1" x14ac:dyDescent="0.35">
      <c r="A4" s="57" t="s">
        <v>114</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row>
    <row r="5" spans="1:78" s="29" customFormat="1" ht="20.25" customHeight="1" x14ac:dyDescent="0.2">
      <c r="A5" s="524" t="s">
        <v>244</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row>
    <row r="6" spans="1:78" s="1" customFormat="1" ht="23.65" customHeight="1" x14ac:dyDescent="0.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88"/>
      <c r="BD6" s="88"/>
      <c r="BF6" s="88"/>
      <c r="BG6" s="88"/>
      <c r="BH6" s="88"/>
      <c r="BI6" s="88"/>
      <c r="BJ6" s="88"/>
      <c r="BK6" s="88"/>
      <c r="BL6" s="88"/>
      <c r="BM6" s="88"/>
      <c r="BN6" s="88"/>
      <c r="BO6" s="88"/>
      <c r="BP6" s="88"/>
      <c r="BQ6" s="88"/>
      <c r="BR6" s="88"/>
      <c r="BS6" s="88"/>
      <c r="BT6" s="88"/>
      <c r="BU6" s="88"/>
      <c r="BV6" s="88"/>
      <c r="BW6" s="88"/>
      <c r="BX6" s="88"/>
    </row>
    <row r="7" spans="1:78" s="61" customFormat="1" ht="20.25" customHeight="1" x14ac:dyDescent="0.35">
      <c r="A7" s="60"/>
      <c r="B7" s="527"/>
      <c r="C7" s="528"/>
      <c r="D7" s="496" t="s">
        <v>245</v>
      </c>
      <c r="E7" s="497"/>
      <c r="F7" s="497"/>
      <c r="G7" s="497"/>
      <c r="H7" s="497"/>
      <c r="I7" s="497"/>
      <c r="J7" s="497"/>
      <c r="K7" s="497"/>
      <c r="L7" s="497"/>
      <c r="M7" s="497"/>
      <c r="N7" s="497"/>
      <c r="O7" s="497"/>
      <c r="P7" s="497"/>
      <c r="Q7" s="497"/>
      <c r="R7" s="497"/>
      <c r="S7" s="497"/>
      <c r="T7" s="497"/>
      <c r="U7" s="497"/>
      <c r="V7" s="497"/>
      <c r="W7" s="498"/>
      <c r="X7" s="496" t="s">
        <v>38</v>
      </c>
      <c r="Y7" s="49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8"/>
      <c r="BK7" s="515" t="s">
        <v>126</v>
      </c>
      <c r="BL7" s="516"/>
      <c r="BM7" s="516"/>
      <c r="BN7" s="516"/>
      <c r="BO7" s="517"/>
      <c r="BP7" s="506" t="s">
        <v>26</v>
      </c>
      <c r="BQ7" s="507"/>
      <c r="BR7" s="507"/>
      <c r="BS7" s="507"/>
      <c r="BT7" s="507"/>
      <c r="BU7" s="507"/>
      <c r="BV7" s="507"/>
      <c r="BW7" s="507"/>
      <c r="BX7" s="508"/>
    </row>
    <row r="8" spans="1:78" s="61" customFormat="1" ht="20.25" customHeight="1" x14ac:dyDescent="0.35">
      <c r="A8" s="60"/>
      <c r="B8" s="529"/>
      <c r="C8" s="530"/>
      <c r="D8" s="499"/>
      <c r="E8" s="500"/>
      <c r="F8" s="500"/>
      <c r="G8" s="500"/>
      <c r="H8" s="500"/>
      <c r="I8" s="500"/>
      <c r="J8" s="500"/>
      <c r="K8" s="500"/>
      <c r="L8" s="500"/>
      <c r="M8" s="500"/>
      <c r="N8" s="500"/>
      <c r="O8" s="500"/>
      <c r="P8" s="500"/>
      <c r="Q8" s="500"/>
      <c r="R8" s="500"/>
      <c r="S8" s="500"/>
      <c r="T8" s="500"/>
      <c r="U8" s="500"/>
      <c r="V8" s="500"/>
      <c r="W8" s="501"/>
      <c r="X8" s="499"/>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0"/>
      <c r="AX8" s="500"/>
      <c r="AY8" s="500"/>
      <c r="AZ8" s="500"/>
      <c r="BA8" s="500"/>
      <c r="BB8" s="500"/>
      <c r="BC8" s="500"/>
      <c r="BD8" s="500"/>
      <c r="BE8" s="500"/>
      <c r="BF8" s="500"/>
      <c r="BG8" s="500"/>
      <c r="BH8" s="500"/>
      <c r="BI8" s="500"/>
      <c r="BJ8" s="501"/>
      <c r="BK8" s="518"/>
      <c r="BL8" s="519"/>
      <c r="BM8" s="519"/>
      <c r="BN8" s="519"/>
      <c r="BO8" s="520"/>
      <c r="BP8" s="509"/>
      <c r="BQ8" s="510"/>
      <c r="BR8" s="510"/>
      <c r="BS8" s="510"/>
      <c r="BT8" s="510"/>
      <c r="BU8" s="510"/>
      <c r="BV8" s="510"/>
      <c r="BW8" s="510"/>
      <c r="BX8" s="511"/>
    </row>
    <row r="9" spans="1:78" s="61" customFormat="1" ht="20.25" customHeight="1" x14ac:dyDescent="0.35">
      <c r="A9" s="60"/>
      <c r="B9" s="529"/>
      <c r="C9" s="530"/>
      <c r="D9" s="499"/>
      <c r="E9" s="500"/>
      <c r="F9" s="500"/>
      <c r="G9" s="500"/>
      <c r="H9" s="500"/>
      <c r="I9" s="500"/>
      <c r="J9" s="500"/>
      <c r="K9" s="500"/>
      <c r="L9" s="500"/>
      <c r="M9" s="500"/>
      <c r="N9" s="500"/>
      <c r="O9" s="500"/>
      <c r="P9" s="500"/>
      <c r="Q9" s="500"/>
      <c r="R9" s="500"/>
      <c r="S9" s="500"/>
      <c r="T9" s="500"/>
      <c r="U9" s="500"/>
      <c r="V9" s="500"/>
      <c r="W9" s="501"/>
      <c r="X9" s="499"/>
      <c r="Y9" s="500"/>
      <c r="Z9" s="500"/>
      <c r="AA9" s="500"/>
      <c r="AB9" s="500"/>
      <c r="AC9" s="500"/>
      <c r="AD9" s="500"/>
      <c r="AE9" s="500"/>
      <c r="AF9" s="500"/>
      <c r="AG9" s="500"/>
      <c r="AH9" s="500"/>
      <c r="AI9" s="500"/>
      <c r="AJ9" s="500"/>
      <c r="AK9" s="500"/>
      <c r="AL9" s="500"/>
      <c r="AM9" s="500"/>
      <c r="AN9" s="500"/>
      <c r="AO9" s="500"/>
      <c r="AP9" s="500"/>
      <c r="AQ9" s="500"/>
      <c r="AR9" s="500"/>
      <c r="AS9" s="500"/>
      <c r="AT9" s="500"/>
      <c r="AU9" s="500"/>
      <c r="AV9" s="500"/>
      <c r="AW9" s="500"/>
      <c r="AX9" s="500"/>
      <c r="AY9" s="500"/>
      <c r="AZ9" s="500"/>
      <c r="BA9" s="500"/>
      <c r="BB9" s="500"/>
      <c r="BC9" s="500"/>
      <c r="BD9" s="500"/>
      <c r="BE9" s="500"/>
      <c r="BF9" s="500"/>
      <c r="BG9" s="500"/>
      <c r="BH9" s="500"/>
      <c r="BI9" s="500"/>
      <c r="BJ9" s="501"/>
      <c r="BK9" s="518"/>
      <c r="BL9" s="519"/>
      <c r="BM9" s="519"/>
      <c r="BN9" s="519"/>
      <c r="BO9" s="520"/>
      <c r="BP9" s="509"/>
      <c r="BQ9" s="510"/>
      <c r="BR9" s="510"/>
      <c r="BS9" s="510"/>
      <c r="BT9" s="510"/>
      <c r="BU9" s="510"/>
      <c r="BV9" s="510"/>
      <c r="BW9" s="510"/>
      <c r="BX9" s="511"/>
    </row>
    <row r="10" spans="1:78" s="61" customFormat="1" ht="20.25" customHeight="1" x14ac:dyDescent="0.35">
      <c r="A10" s="60"/>
      <c r="B10" s="529"/>
      <c r="C10" s="530"/>
      <c r="D10" s="499"/>
      <c r="E10" s="500"/>
      <c r="F10" s="500"/>
      <c r="G10" s="500"/>
      <c r="H10" s="500"/>
      <c r="I10" s="500"/>
      <c r="J10" s="500"/>
      <c r="K10" s="500"/>
      <c r="L10" s="500"/>
      <c r="M10" s="500"/>
      <c r="N10" s="500"/>
      <c r="O10" s="500"/>
      <c r="P10" s="500"/>
      <c r="Q10" s="500"/>
      <c r="R10" s="500"/>
      <c r="S10" s="500"/>
      <c r="T10" s="500"/>
      <c r="U10" s="500"/>
      <c r="V10" s="500"/>
      <c r="W10" s="501"/>
      <c r="X10" s="499"/>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0"/>
      <c r="AY10" s="500"/>
      <c r="AZ10" s="500"/>
      <c r="BA10" s="500"/>
      <c r="BB10" s="500"/>
      <c r="BC10" s="500"/>
      <c r="BD10" s="500"/>
      <c r="BE10" s="500"/>
      <c r="BF10" s="500"/>
      <c r="BG10" s="500"/>
      <c r="BH10" s="500"/>
      <c r="BI10" s="500"/>
      <c r="BJ10" s="501"/>
      <c r="BK10" s="518"/>
      <c r="BL10" s="519"/>
      <c r="BM10" s="519"/>
      <c r="BN10" s="519"/>
      <c r="BO10" s="520"/>
      <c r="BP10" s="509"/>
      <c r="BQ10" s="510"/>
      <c r="BR10" s="510"/>
      <c r="BS10" s="510"/>
      <c r="BT10" s="510"/>
      <c r="BU10" s="510"/>
      <c r="BV10" s="510"/>
      <c r="BW10" s="510"/>
      <c r="BX10" s="511"/>
    </row>
    <row r="11" spans="1:78" s="61" customFormat="1" ht="20.25" customHeight="1" x14ac:dyDescent="0.35">
      <c r="A11" s="60"/>
      <c r="B11" s="531"/>
      <c r="C11" s="532"/>
      <c r="D11" s="502"/>
      <c r="E11" s="503"/>
      <c r="F11" s="503"/>
      <c r="G11" s="503"/>
      <c r="H11" s="503"/>
      <c r="I11" s="503"/>
      <c r="J11" s="503"/>
      <c r="K11" s="503"/>
      <c r="L11" s="503"/>
      <c r="M11" s="503"/>
      <c r="N11" s="503"/>
      <c r="O11" s="503"/>
      <c r="P11" s="503"/>
      <c r="Q11" s="503"/>
      <c r="R11" s="503"/>
      <c r="S11" s="503"/>
      <c r="T11" s="503"/>
      <c r="U11" s="503"/>
      <c r="V11" s="503"/>
      <c r="W11" s="504"/>
      <c r="X11" s="502"/>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4"/>
      <c r="BK11" s="521"/>
      <c r="BL11" s="522"/>
      <c r="BM11" s="522"/>
      <c r="BN11" s="522"/>
      <c r="BO11" s="523"/>
      <c r="BP11" s="512"/>
      <c r="BQ11" s="513"/>
      <c r="BR11" s="513"/>
      <c r="BS11" s="513"/>
      <c r="BT11" s="513"/>
      <c r="BU11" s="513"/>
      <c r="BV11" s="513"/>
      <c r="BW11" s="513"/>
      <c r="BX11" s="514"/>
    </row>
    <row r="12" spans="1:78" s="48" customFormat="1" ht="20.25" customHeight="1" x14ac:dyDescent="0.25">
      <c r="A12" s="38"/>
      <c r="B12" s="432" t="s">
        <v>17</v>
      </c>
      <c r="C12" s="433"/>
      <c r="D12" s="438" t="s">
        <v>193</v>
      </c>
      <c r="E12" s="439"/>
      <c r="F12" s="439"/>
      <c r="G12" s="439"/>
      <c r="H12" s="439"/>
      <c r="I12" s="439"/>
      <c r="J12" s="439"/>
      <c r="K12" s="439"/>
      <c r="L12" s="439"/>
      <c r="M12" s="439"/>
      <c r="N12" s="439"/>
      <c r="O12" s="439"/>
      <c r="P12" s="439"/>
      <c r="Q12" s="439"/>
      <c r="R12" s="439"/>
      <c r="S12" s="439"/>
      <c r="T12" s="439"/>
      <c r="U12" s="439"/>
      <c r="V12" s="439"/>
      <c r="W12" s="440"/>
      <c r="X12" s="447" t="s">
        <v>246</v>
      </c>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c r="AZ12" s="448"/>
      <c r="BA12" s="448"/>
      <c r="BB12" s="448"/>
      <c r="BC12" s="448"/>
      <c r="BD12" s="448"/>
      <c r="BE12" s="448"/>
      <c r="BF12" s="448"/>
      <c r="BG12" s="448"/>
      <c r="BH12" s="448"/>
      <c r="BI12" s="448"/>
      <c r="BJ12" s="449"/>
      <c r="BK12" s="456" t="s">
        <v>95</v>
      </c>
      <c r="BL12" s="457"/>
      <c r="BM12" s="457"/>
      <c r="BN12" s="457"/>
      <c r="BO12" s="458"/>
      <c r="BP12" s="465">
        <v>0</v>
      </c>
      <c r="BQ12" s="466"/>
      <c r="BR12" s="466"/>
      <c r="BS12" s="466"/>
      <c r="BT12" s="466"/>
      <c r="BU12" s="466"/>
      <c r="BV12" s="466"/>
      <c r="BW12" s="466"/>
      <c r="BX12" s="467"/>
    </row>
    <row r="13" spans="1:78" s="48" customFormat="1" ht="20.25" customHeight="1" x14ac:dyDescent="0.25">
      <c r="A13" s="38"/>
      <c r="B13" s="434"/>
      <c r="C13" s="435"/>
      <c r="D13" s="441"/>
      <c r="E13" s="442"/>
      <c r="F13" s="442"/>
      <c r="G13" s="442"/>
      <c r="H13" s="442"/>
      <c r="I13" s="442"/>
      <c r="J13" s="442"/>
      <c r="K13" s="442"/>
      <c r="L13" s="442"/>
      <c r="M13" s="442"/>
      <c r="N13" s="442"/>
      <c r="O13" s="442"/>
      <c r="P13" s="442"/>
      <c r="Q13" s="442"/>
      <c r="R13" s="442"/>
      <c r="S13" s="442"/>
      <c r="T13" s="442"/>
      <c r="U13" s="442"/>
      <c r="V13" s="442"/>
      <c r="W13" s="443"/>
      <c r="X13" s="450"/>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1"/>
      <c r="BD13" s="451"/>
      <c r="BE13" s="451"/>
      <c r="BF13" s="451"/>
      <c r="BG13" s="451"/>
      <c r="BH13" s="451"/>
      <c r="BI13" s="451"/>
      <c r="BJ13" s="452"/>
      <c r="BK13" s="459"/>
      <c r="BL13" s="460"/>
      <c r="BM13" s="460"/>
      <c r="BN13" s="460"/>
      <c r="BO13" s="461"/>
      <c r="BP13" s="468"/>
      <c r="BQ13" s="469"/>
      <c r="BR13" s="469"/>
      <c r="BS13" s="469"/>
      <c r="BT13" s="469"/>
      <c r="BU13" s="469"/>
      <c r="BV13" s="469"/>
      <c r="BW13" s="469"/>
      <c r="BX13" s="470"/>
    </row>
    <row r="14" spans="1:78" s="48" customFormat="1" ht="20.25" customHeight="1" x14ac:dyDescent="0.25">
      <c r="A14" s="38"/>
      <c r="B14" s="434"/>
      <c r="C14" s="435"/>
      <c r="D14" s="441"/>
      <c r="E14" s="442"/>
      <c r="F14" s="442"/>
      <c r="G14" s="442"/>
      <c r="H14" s="442"/>
      <c r="I14" s="442"/>
      <c r="J14" s="442"/>
      <c r="K14" s="442"/>
      <c r="L14" s="442"/>
      <c r="M14" s="442"/>
      <c r="N14" s="442"/>
      <c r="O14" s="442"/>
      <c r="P14" s="442"/>
      <c r="Q14" s="442"/>
      <c r="R14" s="442"/>
      <c r="S14" s="442"/>
      <c r="T14" s="442"/>
      <c r="U14" s="442"/>
      <c r="V14" s="442"/>
      <c r="W14" s="443"/>
      <c r="X14" s="450"/>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c r="BB14" s="451"/>
      <c r="BC14" s="451"/>
      <c r="BD14" s="451"/>
      <c r="BE14" s="451"/>
      <c r="BF14" s="451"/>
      <c r="BG14" s="451"/>
      <c r="BH14" s="451"/>
      <c r="BI14" s="451"/>
      <c r="BJ14" s="452"/>
      <c r="BK14" s="459"/>
      <c r="BL14" s="460"/>
      <c r="BM14" s="460"/>
      <c r="BN14" s="460"/>
      <c r="BO14" s="461"/>
      <c r="BP14" s="468"/>
      <c r="BQ14" s="469"/>
      <c r="BR14" s="469"/>
      <c r="BS14" s="469"/>
      <c r="BT14" s="469"/>
      <c r="BU14" s="469"/>
      <c r="BV14" s="469"/>
      <c r="BW14" s="469"/>
      <c r="BX14" s="470"/>
    </row>
    <row r="15" spans="1:78" s="48" customFormat="1" ht="20.25" customHeight="1" x14ac:dyDescent="0.25">
      <c r="A15" s="38"/>
      <c r="B15" s="434"/>
      <c r="C15" s="435"/>
      <c r="D15" s="441"/>
      <c r="E15" s="442"/>
      <c r="F15" s="442"/>
      <c r="G15" s="442"/>
      <c r="H15" s="442"/>
      <c r="I15" s="442"/>
      <c r="J15" s="442"/>
      <c r="K15" s="442"/>
      <c r="L15" s="442"/>
      <c r="M15" s="442"/>
      <c r="N15" s="442"/>
      <c r="O15" s="442"/>
      <c r="P15" s="442"/>
      <c r="Q15" s="442"/>
      <c r="R15" s="442"/>
      <c r="S15" s="442"/>
      <c r="T15" s="442"/>
      <c r="U15" s="442"/>
      <c r="V15" s="442"/>
      <c r="W15" s="443"/>
      <c r="X15" s="450"/>
      <c r="Y15" s="451"/>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c r="AZ15" s="451"/>
      <c r="BA15" s="451"/>
      <c r="BB15" s="451"/>
      <c r="BC15" s="451"/>
      <c r="BD15" s="451"/>
      <c r="BE15" s="451"/>
      <c r="BF15" s="451"/>
      <c r="BG15" s="451"/>
      <c r="BH15" s="451"/>
      <c r="BI15" s="451"/>
      <c r="BJ15" s="452"/>
      <c r="BK15" s="459"/>
      <c r="BL15" s="460"/>
      <c r="BM15" s="460"/>
      <c r="BN15" s="460"/>
      <c r="BO15" s="461"/>
      <c r="BP15" s="468"/>
      <c r="BQ15" s="469"/>
      <c r="BR15" s="469"/>
      <c r="BS15" s="469"/>
      <c r="BT15" s="469"/>
      <c r="BU15" s="469"/>
      <c r="BV15" s="469"/>
      <c r="BW15" s="469"/>
      <c r="BX15" s="470"/>
    </row>
    <row r="16" spans="1:78" s="48" customFormat="1" ht="20.25" customHeight="1" x14ac:dyDescent="0.25">
      <c r="A16" s="38"/>
      <c r="B16" s="434"/>
      <c r="C16" s="435"/>
      <c r="D16" s="441"/>
      <c r="E16" s="442"/>
      <c r="F16" s="442"/>
      <c r="G16" s="442"/>
      <c r="H16" s="442"/>
      <c r="I16" s="442"/>
      <c r="J16" s="442"/>
      <c r="K16" s="442"/>
      <c r="L16" s="442"/>
      <c r="M16" s="442"/>
      <c r="N16" s="442"/>
      <c r="O16" s="442"/>
      <c r="P16" s="442"/>
      <c r="Q16" s="442"/>
      <c r="R16" s="442"/>
      <c r="S16" s="442"/>
      <c r="T16" s="442"/>
      <c r="U16" s="442"/>
      <c r="V16" s="442"/>
      <c r="W16" s="443"/>
      <c r="X16" s="450"/>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451"/>
      <c r="AZ16" s="451"/>
      <c r="BA16" s="451"/>
      <c r="BB16" s="451"/>
      <c r="BC16" s="451"/>
      <c r="BD16" s="451"/>
      <c r="BE16" s="451"/>
      <c r="BF16" s="451"/>
      <c r="BG16" s="451"/>
      <c r="BH16" s="451"/>
      <c r="BI16" s="451"/>
      <c r="BJ16" s="452"/>
      <c r="BK16" s="459"/>
      <c r="BL16" s="460"/>
      <c r="BM16" s="460"/>
      <c r="BN16" s="460"/>
      <c r="BO16" s="461"/>
      <c r="BP16" s="468"/>
      <c r="BQ16" s="469"/>
      <c r="BR16" s="469"/>
      <c r="BS16" s="469"/>
      <c r="BT16" s="469"/>
      <c r="BU16" s="469"/>
      <c r="BV16" s="469"/>
      <c r="BW16" s="469"/>
      <c r="BX16" s="470"/>
    </row>
    <row r="17" spans="1:76" s="48" customFormat="1" ht="20.25" customHeight="1" x14ac:dyDescent="0.25">
      <c r="A17" s="38"/>
      <c r="B17" s="436"/>
      <c r="C17" s="437"/>
      <c r="D17" s="444"/>
      <c r="E17" s="445"/>
      <c r="F17" s="445"/>
      <c r="G17" s="445"/>
      <c r="H17" s="445"/>
      <c r="I17" s="445"/>
      <c r="J17" s="445"/>
      <c r="K17" s="445"/>
      <c r="L17" s="445"/>
      <c r="M17" s="445"/>
      <c r="N17" s="445"/>
      <c r="O17" s="445"/>
      <c r="P17" s="445"/>
      <c r="Q17" s="445"/>
      <c r="R17" s="445"/>
      <c r="S17" s="445"/>
      <c r="T17" s="445"/>
      <c r="U17" s="445"/>
      <c r="V17" s="445"/>
      <c r="W17" s="446"/>
      <c r="X17" s="453"/>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4"/>
      <c r="AW17" s="454"/>
      <c r="AX17" s="454"/>
      <c r="AY17" s="454"/>
      <c r="AZ17" s="454"/>
      <c r="BA17" s="454"/>
      <c r="BB17" s="454"/>
      <c r="BC17" s="454"/>
      <c r="BD17" s="454"/>
      <c r="BE17" s="454"/>
      <c r="BF17" s="454"/>
      <c r="BG17" s="454"/>
      <c r="BH17" s="454"/>
      <c r="BI17" s="454"/>
      <c r="BJ17" s="455"/>
      <c r="BK17" s="462"/>
      <c r="BL17" s="463"/>
      <c r="BM17" s="463"/>
      <c r="BN17" s="463"/>
      <c r="BO17" s="464"/>
      <c r="BP17" s="471"/>
      <c r="BQ17" s="472"/>
      <c r="BR17" s="472"/>
      <c r="BS17" s="472"/>
      <c r="BT17" s="472"/>
      <c r="BU17" s="472"/>
      <c r="BV17" s="472"/>
      <c r="BW17" s="472"/>
      <c r="BX17" s="473"/>
    </row>
    <row r="18" spans="1:76" s="48" customFormat="1" ht="20.25" customHeight="1" x14ac:dyDescent="0.25">
      <c r="A18" s="38"/>
      <c r="B18" s="432" t="s">
        <v>18</v>
      </c>
      <c r="C18" s="433"/>
      <c r="D18" s="438"/>
      <c r="E18" s="439"/>
      <c r="F18" s="439"/>
      <c r="G18" s="439"/>
      <c r="H18" s="439"/>
      <c r="I18" s="439"/>
      <c r="J18" s="439"/>
      <c r="K18" s="439"/>
      <c r="L18" s="439"/>
      <c r="M18" s="439"/>
      <c r="N18" s="439"/>
      <c r="O18" s="439"/>
      <c r="P18" s="439"/>
      <c r="Q18" s="439"/>
      <c r="R18" s="439"/>
      <c r="S18" s="439"/>
      <c r="T18" s="439"/>
      <c r="U18" s="439"/>
      <c r="V18" s="439"/>
      <c r="W18" s="440"/>
      <c r="X18" s="447"/>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8"/>
      <c r="AZ18" s="448"/>
      <c r="BA18" s="448"/>
      <c r="BB18" s="448"/>
      <c r="BC18" s="448"/>
      <c r="BD18" s="448"/>
      <c r="BE18" s="448"/>
      <c r="BF18" s="448"/>
      <c r="BG18" s="448"/>
      <c r="BH18" s="448"/>
      <c r="BI18" s="448"/>
      <c r="BJ18" s="449"/>
      <c r="BK18" s="456"/>
      <c r="BL18" s="457"/>
      <c r="BM18" s="457"/>
      <c r="BN18" s="457"/>
      <c r="BO18" s="458"/>
      <c r="BP18" s="465"/>
      <c r="BQ18" s="466"/>
      <c r="BR18" s="466"/>
      <c r="BS18" s="466"/>
      <c r="BT18" s="466"/>
      <c r="BU18" s="466"/>
      <c r="BV18" s="466"/>
      <c r="BW18" s="466"/>
      <c r="BX18" s="467"/>
    </row>
    <row r="19" spans="1:76" s="48" customFormat="1" ht="20.25" customHeight="1" x14ac:dyDescent="0.25">
      <c r="A19" s="38"/>
      <c r="B19" s="434"/>
      <c r="C19" s="435"/>
      <c r="D19" s="441"/>
      <c r="E19" s="442"/>
      <c r="F19" s="442"/>
      <c r="G19" s="442"/>
      <c r="H19" s="442"/>
      <c r="I19" s="442"/>
      <c r="J19" s="442"/>
      <c r="K19" s="442"/>
      <c r="L19" s="442"/>
      <c r="M19" s="442"/>
      <c r="N19" s="442"/>
      <c r="O19" s="442"/>
      <c r="P19" s="442"/>
      <c r="Q19" s="442"/>
      <c r="R19" s="442"/>
      <c r="S19" s="442"/>
      <c r="T19" s="442"/>
      <c r="U19" s="442"/>
      <c r="V19" s="442"/>
      <c r="W19" s="443"/>
      <c r="X19" s="450"/>
      <c r="Y19" s="451"/>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1"/>
      <c r="AW19" s="451"/>
      <c r="AX19" s="451"/>
      <c r="AY19" s="451"/>
      <c r="AZ19" s="451"/>
      <c r="BA19" s="451"/>
      <c r="BB19" s="451"/>
      <c r="BC19" s="451"/>
      <c r="BD19" s="451"/>
      <c r="BE19" s="451"/>
      <c r="BF19" s="451"/>
      <c r="BG19" s="451"/>
      <c r="BH19" s="451"/>
      <c r="BI19" s="451"/>
      <c r="BJ19" s="452"/>
      <c r="BK19" s="459"/>
      <c r="BL19" s="460"/>
      <c r="BM19" s="460"/>
      <c r="BN19" s="460"/>
      <c r="BO19" s="461"/>
      <c r="BP19" s="468"/>
      <c r="BQ19" s="469"/>
      <c r="BR19" s="469"/>
      <c r="BS19" s="469"/>
      <c r="BT19" s="469"/>
      <c r="BU19" s="469"/>
      <c r="BV19" s="469"/>
      <c r="BW19" s="469"/>
      <c r="BX19" s="470"/>
    </row>
    <row r="20" spans="1:76" s="48" customFormat="1" ht="20.25" customHeight="1" x14ac:dyDescent="0.25">
      <c r="A20" s="38"/>
      <c r="B20" s="434"/>
      <c r="C20" s="435"/>
      <c r="D20" s="441"/>
      <c r="E20" s="442"/>
      <c r="F20" s="442"/>
      <c r="G20" s="442"/>
      <c r="H20" s="442"/>
      <c r="I20" s="442"/>
      <c r="J20" s="442"/>
      <c r="K20" s="442"/>
      <c r="L20" s="442"/>
      <c r="M20" s="442"/>
      <c r="N20" s="442"/>
      <c r="O20" s="442"/>
      <c r="P20" s="442"/>
      <c r="Q20" s="442"/>
      <c r="R20" s="442"/>
      <c r="S20" s="442"/>
      <c r="T20" s="442"/>
      <c r="U20" s="442"/>
      <c r="V20" s="442"/>
      <c r="W20" s="443"/>
      <c r="X20" s="450"/>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1"/>
      <c r="AZ20" s="451"/>
      <c r="BA20" s="451"/>
      <c r="BB20" s="451"/>
      <c r="BC20" s="451"/>
      <c r="BD20" s="451"/>
      <c r="BE20" s="451"/>
      <c r="BF20" s="451"/>
      <c r="BG20" s="451"/>
      <c r="BH20" s="451"/>
      <c r="BI20" s="451"/>
      <c r="BJ20" s="452"/>
      <c r="BK20" s="459"/>
      <c r="BL20" s="460"/>
      <c r="BM20" s="460"/>
      <c r="BN20" s="460"/>
      <c r="BO20" s="461"/>
      <c r="BP20" s="468"/>
      <c r="BQ20" s="469"/>
      <c r="BR20" s="469"/>
      <c r="BS20" s="469"/>
      <c r="BT20" s="469"/>
      <c r="BU20" s="469"/>
      <c r="BV20" s="469"/>
      <c r="BW20" s="469"/>
      <c r="BX20" s="470"/>
    </row>
    <row r="21" spans="1:76" s="48" customFormat="1" ht="20.25" customHeight="1" x14ac:dyDescent="0.25">
      <c r="A21" s="38"/>
      <c r="B21" s="434"/>
      <c r="C21" s="435"/>
      <c r="D21" s="441"/>
      <c r="E21" s="442"/>
      <c r="F21" s="442"/>
      <c r="G21" s="442"/>
      <c r="H21" s="442"/>
      <c r="I21" s="442"/>
      <c r="J21" s="442"/>
      <c r="K21" s="442"/>
      <c r="L21" s="442"/>
      <c r="M21" s="442"/>
      <c r="N21" s="442"/>
      <c r="O21" s="442"/>
      <c r="P21" s="442"/>
      <c r="Q21" s="442"/>
      <c r="R21" s="442"/>
      <c r="S21" s="442"/>
      <c r="T21" s="442"/>
      <c r="U21" s="442"/>
      <c r="V21" s="442"/>
      <c r="W21" s="443"/>
      <c r="X21" s="450"/>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451"/>
      <c r="AZ21" s="451"/>
      <c r="BA21" s="451"/>
      <c r="BB21" s="451"/>
      <c r="BC21" s="451"/>
      <c r="BD21" s="451"/>
      <c r="BE21" s="451"/>
      <c r="BF21" s="451"/>
      <c r="BG21" s="451"/>
      <c r="BH21" s="451"/>
      <c r="BI21" s="451"/>
      <c r="BJ21" s="452"/>
      <c r="BK21" s="459"/>
      <c r="BL21" s="460"/>
      <c r="BM21" s="460"/>
      <c r="BN21" s="460"/>
      <c r="BO21" s="461"/>
      <c r="BP21" s="468"/>
      <c r="BQ21" s="469"/>
      <c r="BR21" s="469"/>
      <c r="BS21" s="469"/>
      <c r="BT21" s="469"/>
      <c r="BU21" s="469"/>
      <c r="BV21" s="469"/>
      <c r="BW21" s="469"/>
      <c r="BX21" s="470"/>
    </row>
    <row r="22" spans="1:76" s="48" customFormat="1" ht="20.25" customHeight="1" x14ac:dyDescent="0.25">
      <c r="A22" s="38"/>
      <c r="B22" s="434"/>
      <c r="C22" s="435"/>
      <c r="D22" s="441"/>
      <c r="E22" s="442"/>
      <c r="F22" s="442"/>
      <c r="G22" s="442"/>
      <c r="H22" s="442"/>
      <c r="I22" s="442"/>
      <c r="J22" s="442"/>
      <c r="K22" s="442"/>
      <c r="L22" s="442"/>
      <c r="M22" s="442"/>
      <c r="N22" s="442"/>
      <c r="O22" s="442"/>
      <c r="P22" s="442"/>
      <c r="Q22" s="442"/>
      <c r="R22" s="442"/>
      <c r="S22" s="442"/>
      <c r="T22" s="442"/>
      <c r="U22" s="442"/>
      <c r="V22" s="442"/>
      <c r="W22" s="443"/>
      <c r="X22" s="450"/>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1"/>
      <c r="AW22" s="451"/>
      <c r="AX22" s="451"/>
      <c r="AY22" s="451"/>
      <c r="AZ22" s="451"/>
      <c r="BA22" s="451"/>
      <c r="BB22" s="451"/>
      <c r="BC22" s="451"/>
      <c r="BD22" s="451"/>
      <c r="BE22" s="451"/>
      <c r="BF22" s="451"/>
      <c r="BG22" s="451"/>
      <c r="BH22" s="451"/>
      <c r="BI22" s="451"/>
      <c r="BJ22" s="452"/>
      <c r="BK22" s="459"/>
      <c r="BL22" s="460"/>
      <c r="BM22" s="460"/>
      <c r="BN22" s="460"/>
      <c r="BO22" s="461"/>
      <c r="BP22" s="468"/>
      <c r="BQ22" s="469"/>
      <c r="BR22" s="469"/>
      <c r="BS22" s="469"/>
      <c r="BT22" s="469"/>
      <c r="BU22" s="469"/>
      <c r="BV22" s="469"/>
      <c r="BW22" s="469"/>
      <c r="BX22" s="470"/>
    </row>
    <row r="23" spans="1:76" s="48" customFormat="1" ht="20.25" customHeight="1" x14ac:dyDescent="0.25">
      <c r="A23" s="38"/>
      <c r="B23" s="436"/>
      <c r="C23" s="437"/>
      <c r="D23" s="444"/>
      <c r="E23" s="445"/>
      <c r="F23" s="445"/>
      <c r="G23" s="445"/>
      <c r="H23" s="445"/>
      <c r="I23" s="445"/>
      <c r="J23" s="445"/>
      <c r="K23" s="445"/>
      <c r="L23" s="445"/>
      <c r="M23" s="445"/>
      <c r="N23" s="445"/>
      <c r="O23" s="445"/>
      <c r="P23" s="445"/>
      <c r="Q23" s="445"/>
      <c r="R23" s="445"/>
      <c r="S23" s="445"/>
      <c r="T23" s="445"/>
      <c r="U23" s="445"/>
      <c r="V23" s="445"/>
      <c r="W23" s="446"/>
      <c r="X23" s="453"/>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4"/>
      <c r="BC23" s="454"/>
      <c r="BD23" s="454"/>
      <c r="BE23" s="454"/>
      <c r="BF23" s="454"/>
      <c r="BG23" s="454"/>
      <c r="BH23" s="454"/>
      <c r="BI23" s="454"/>
      <c r="BJ23" s="455"/>
      <c r="BK23" s="462"/>
      <c r="BL23" s="463"/>
      <c r="BM23" s="463"/>
      <c r="BN23" s="463"/>
      <c r="BO23" s="464"/>
      <c r="BP23" s="471"/>
      <c r="BQ23" s="472"/>
      <c r="BR23" s="472"/>
      <c r="BS23" s="472"/>
      <c r="BT23" s="472"/>
      <c r="BU23" s="472"/>
      <c r="BV23" s="472"/>
      <c r="BW23" s="472"/>
      <c r="BX23" s="473"/>
    </row>
    <row r="24" spans="1:76" s="48" customFormat="1" ht="20.25" customHeight="1" x14ac:dyDescent="0.25">
      <c r="A24" s="38"/>
      <c r="B24" s="432" t="s">
        <v>19</v>
      </c>
      <c r="C24" s="433"/>
      <c r="D24" s="438"/>
      <c r="E24" s="439"/>
      <c r="F24" s="439"/>
      <c r="G24" s="439"/>
      <c r="H24" s="439"/>
      <c r="I24" s="439"/>
      <c r="J24" s="439"/>
      <c r="K24" s="439"/>
      <c r="L24" s="439"/>
      <c r="M24" s="439"/>
      <c r="N24" s="439"/>
      <c r="O24" s="439"/>
      <c r="P24" s="439"/>
      <c r="Q24" s="439"/>
      <c r="R24" s="439"/>
      <c r="S24" s="439"/>
      <c r="T24" s="439"/>
      <c r="U24" s="439"/>
      <c r="V24" s="439"/>
      <c r="W24" s="440"/>
      <c r="X24" s="447"/>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8"/>
      <c r="BG24" s="448"/>
      <c r="BH24" s="448"/>
      <c r="BI24" s="448"/>
      <c r="BJ24" s="449"/>
      <c r="BK24" s="456"/>
      <c r="BL24" s="457"/>
      <c r="BM24" s="457"/>
      <c r="BN24" s="457"/>
      <c r="BO24" s="458"/>
      <c r="BP24" s="465"/>
      <c r="BQ24" s="466"/>
      <c r="BR24" s="466"/>
      <c r="BS24" s="466"/>
      <c r="BT24" s="466"/>
      <c r="BU24" s="466"/>
      <c r="BV24" s="466"/>
      <c r="BW24" s="466"/>
      <c r="BX24" s="467"/>
    </row>
    <row r="25" spans="1:76" s="48" customFormat="1" ht="20.25" customHeight="1" x14ac:dyDescent="0.25">
      <c r="A25" s="38"/>
      <c r="B25" s="434"/>
      <c r="C25" s="435"/>
      <c r="D25" s="441"/>
      <c r="E25" s="442"/>
      <c r="F25" s="442"/>
      <c r="G25" s="442"/>
      <c r="H25" s="442"/>
      <c r="I25" s="442"/>
      <c r="J25" s="442"/>
      <c r="K25" s="442"/>
      <c r="L25" s="442"/>
      <c r="M25" s="442"/>
      <c r="N25" s="442"/>
      <c r="O25" s="442"/>
      <c r="P25" s="442"/>
      <c r="Q25" s="442"/>
      <c r="R25" s="442"/>
      <c r="S25" s="442"/>
      <c r="T25" s="442"/>
      <c r="U25" s="442"/>
      <c r="V25" s="442"/>
      <c r="W25" s="443"/>
      <c r="X25" s="450"/>
      <c r="Y25" s="451"/>
      <c r="Z25" s="451"/>
      <c r="AA25" s="451"/>
      <c r="AB25" s="451"/>
      <c r="AC25" s="451"/>
      <c r="AD25" s="451"/>
      <c r="AE25" s="451"/>
      <c r="AF25" s="451"/>
      <c r="AG25" s="451"/>
      <c r="AH25" s="451"/>
      <c r="AI25" s="451"/>
      <c r="AJ25" s="451"/>
      <c r="AK25" s="451"/>
      <c r="AL25" s="451"/>
      <c r="AM25" s="451"/>
      <c r="AN25" s="451"/>
      <c r="AO25" s="451"/>
      <c r="AP25" s="451"/>
      <c r="AQ25" s="451"/>
      <c r="AR25" s="451"/>
      <c r="AS25" s="451"/>
      <c r="AT25" s="451"/>
      <c r="AU25" s="451"/>
      <c r="AV25" s="451"/>
      <c r="AW25" s="451"/>
      <c r="AX25" s="451"/>
      <c r="AY25" s="451"/>
      <c r="AZ25" s="451"/>
      <c r="BA25" s="451"/>
      <c r="BB25" s="451"/>
      <c r="BC25" s="451"/>
      <c r="BD25" s="451"/>
      <c r="BE25" s="451"/>
      <c r="BF25" s="451"/>
      <c r="BG25" s="451"/>
      <c r="BH25" s="451"/>
      <c r="BI25" s="451"/>
      <c r="BJ25" s="452"/>
      <c r="BK25" s="459"/>
      <c r="BL25" s="460"/>
      <c r="BM25" s="460"/>
      <c r="BN25" s="460"/>
      <c r="BO25" s="461"/>
      <c r="BP25" s="468"/>
      <c r="BQ25" s="469"/>
      <c r="BR25" s="469"/>
      <c r="BS25" s="469"/>
      <c r="BT25" s="469"/>
      <c r="BU25" s="469"/>
      <c r="BV25" s="469"/>
      <c r="BW25" s="469"/>
      <c r="BX25" s="470"/>
    </row>
    <row r="26" spans="1:76" s="48" customFormat="1" ht="20.25" customHeight="1" x14ac:dyDescent="0.25">
      <c r="A26" s="38"/>
      <c r="B26" s="434"/>
      <c r="C26" s="435"/>
      <c r="D26" s="441"/>
      <c r="E26" s="442"/>
      <c r="F26" s="442"/>
      <c r="G26" s="442"/>
      <c r="H26" s="442"/>
      <c r="I26" s="442"/>
      <c r="J26" s="442"/>
      <c r="K26" s="442"/>
      <c r="L26" s="442"/>
      <c r="M26" s="442"/>
      <c r="N26" s="442"/>
      <c r="O26" s="442"/>
      <c r="P26" s="442"/>
      <c r="Q26" s="442"/>
      <c r="R26" s="442"/>
      <c r="S26" s="442"/>
      <c r="T26" s="442"/>
      <c r="U26" s="442"/>
      <c r="V26" s="442"/>
      <c r="W26" s="443"/>
      <c r="X26" s="450"/>
      <c r="Y26" s="451"/>
      <c r="Z26" s="451"/>
      <c r="AA26" s="451"/>
      <c r="AB26" s="451"/>
      <c r="AC26" s="451"/>
      <c r="AD26" s="451"/>
      <c r="AE26" s="451"/>
      <c r="AF26" s="451"/>
      <c r="AG26" s="451"/>
      <c r="AH26" s="451"/>
      <c r="AI26" s="451"/>
      <c r="AJ26" s="451"/>
      <c r="AK26" s="451"/>
      <c r="AL26" s="451"/>
      <c r="AM26" s="451"/>
      <c r="AN26" s="451"/>
      <c r="AO26" s="451"/>
      <c r="AP26" s="451"/>
      <c r="AQ26" s="451"/>
      <c r="AR26" s="451"/>
      <c r="AS26" s="451"/>
      <c r="AT26" s="451"/>
      <c r="AU26" s="451"/>
      <c r="AV26" s="451"/>
      <c r="AW26" s="451"/>
      <c r="AX26" s="451"/>
      <c r="AY26" s="451"/>
      <c r="AZ26" s="451"/>
      <c r="BA26" s="451"/>
      <c r="BB26" s="451"/>
      <c r="BC26" s="451"/>
      <c r="BD26" s="451"/>
      <c r="BE26" s="451"/>
      <c r="BF26" s="451"/>
      <c r="BG26" s="451"/>
      <c r="BH26" s="451"/>
      <c r="BI26" s="451"/>
      <c r="BJ26" s="452"/>
      <c r="BK26" s="459"/>
      <c r="BL26" s="460"/>
      <c r="BM26" s="460"/>
      <c r="BN26" s="460"/>
      <c r="BO26" s="461"/>
      <c r="BP26" s="468"/>
      <c r="BQ26" s="469"/>
      <c r="BR26" s="469"/>
      <c r="BS26" s="469"/>
      <c r="BT26" s="469"/>
      <c r="BU26" s="469"/>
      <c r="BV26" s="469"/>
      <c r="BW26" s="469"/>
      <c r="BX26" s="470"/>
    </row>
    <row r="27" spans="1:76" s="48" customFormat="1" ht="20.25" customHeight="1" x14ac:dyDescent="0.25">
      <c r="A27" s="38"/>
      <c r="B27" s="434"/>
      <c r="C27" s="435"/>
      <c r="D27" s="441"/>
      <c r="E27" s="442"/>
      <c r="F27" s="442"/>
      <c r="G27" s="442"/>
      <c r="H27" s="442"/>
      <c r="I27" s="442"/>
      <c r="J27" s="442"/>
      <c r="K27" s="442"/>
      <c r="L27" s="442"/>
      <c r="M27" s="442"/>
      <c r="N27" s="442"/>
      <c r="O27" s="442"/>
      <c r="P27" s="442"/>
      <c r="Q27" s="442"/>
      <c r="R27" s="442"/>
      <c r="S27" s="442"/>
      <c r="T27" s="442"/>
      <c r="U27" s="442"/>
      <c r="V27" s="442"/>
      <c r="W27" s="443"/>
      <c r="X27" s="450"/>
      <c r="Y27" s="451"/>
      <c r="Z27" s="451"/>
      <c r="AA27" s="451"/>
      <c r="AB27" s="451"/>
      <c r="AC27" s="451"/>
      <c r="AD27" s="451"/>
      <c r="AE27" s="451"/>
      <c r="AF27" s="451"/>
      <c r="AG27" s="451"/>
      <c r="AH27" s="451"/>
      <c r="AI27" s="451"/>
      <c r="AJ27" s="451"/>
      <c r="AK27" s="451"/>
      <c r="AL27" s="451"/>
      <c r="AM27" s="451"/>
      <c r="AN27" s="451"/>
      <c r="AO27" s="451"/>
      <c r="AP27" s="451"/>
      <c r="AQ27" s="451"/>
      <c r="AR27" s="451"/>
      <c r="AS27" s="451"/>
      <c r="AT27" s="451"/>
      <c r="AU27" s="451"/>
      <c r="AV27" s="451"/>
      <c r="AW27" s="451"/>
      <c r="AX27" s="451"/>
      <c r="AY27" s="451"/>
      <c r="AZ27" s="451"/>
      <c r="BA27" s="451"/>
      <c r="BB27" s="451"/>
      <c r="BC27" s="451"/>
      <c r="BD27" s="451"/>
      <c r="BE27" s="451"/>
      <c r="BF27" s="451"/>
      <c r="BG27" s="451"/>
      <c r="BH27" s="451"/>
      <c r="BI27" s="451"/>
      <c r="BJ27" s="452"/>
      <c r="BK27" s="459"/>
      <c r="BL27" s="460"/>
      <c r="BM27" s="460"/>
      <c r="BN27" s="460"/>
      <c r="BO27" s="461"/>
      <c r="BP27" s="468"/>
      <c r="BQ27" s="469"/>
      <c r="BR27" s="469"/>
      <c r="BS27" s="469"/>
      <c r="BT27" s="469"/>
      <c r="BU27" s="469"/>
      <c r="BV27" s="469"/>
      <c r="BW27" s="469"/>
      <c r="BX27" s="470"/>
    </row>
    <row r="28" spans="1:76" s="48" customFormat="1" ht="20.25" customHeight="1" x14ac:dyDescent="0.25">
      <c r="A28" s="38"/>
      <c r="B28" s="434"/>
      <c r="C28" s="435"/>
      <c r="D28" s="441"/>
      <c r="E28" s="442"/>
      <c r="F28" s="442"/>
      <c r="G28" s="442"/>
      <c r="H28" s="442"/>
      <c r="I28" s="442"/>
      <c r="J28" s="442"/>
      <c r="K28" s="442"/>
      <c r="L28" s="442"/>
      <c r="M28" s="442"/>
      <c r="N28" s="442"/>
      <c r="O28" s="442"/>
      <c r="P28" s="442"/>
      <c r="Q28" s="442"/>
      <c r="R28" s="442"/>
      <c r="S28" s="442"/>
      <c r="T28" s="442"/>
      <c r="U28" s="442"/>
      <c r="V28" s="442"/>
      <c r="W28" s="443"/>
      <c r="X28" s="450"/>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1"/>
      <c r="AZ28" s="451"/>
      <c r="BA28" s="451"/>
      <c r="BB28" s="451"/>
      <c r="BC28" s="451"/>
      <c r="BD28" s="451"/>
      <c r="BE28" s="451"/>
      <c r="BF28" s="451"/>
      <c r="BG28" s="451"/>
      <c r="BH28" s="451"/>
      <c r="BI28" s="451"/>
      <c r="BJ28" s="452"/>
      <c r="BK28" s="459"/>
      <c r="BL28" s="460"/>
      <c r="BM28" s="460"/>
      <c r="BN28" s="460"/>
      <c r="BO28" s="461"/>
      <c r="BP28" s="468"/>
      <c r="BQ28" s="469"/>
      <c r="BR28" s="469"/>
      <c r="BS28" s="469"/>
      <c r="BT28" s="469"/>
      <c r="BU28" s="469"/>
      <c r="BV28" s="469"/>
      <c r="BW28" s="469"/>
      <c r="BX28" s="470"/>
    </row>
    <row r="29" spans="1:76" s="48" customFormat="1" ht="20.25" customHeight="1" x14ac:dyDescent="0.25">
      <c r="A29" s="38"/>
      <c r="B29" s="436"/>
      <c r="C29" s="437"/>
      <c r="D29" s="444"/>
      <c r="E29" s="445"/>
      <c r="F29" s="445"/>
      <c r="G29" s="445"/>
      <c r="H29" s="445"/>
      <c r="I29" s="445"/>
      <c r="J29" s="445"/>
      <c r="K29" s="445"/>
      <c r="L29" s="445"/>
      <c r="M29" s="445"/>
      <c r="N29" s="445"/>
      <c r="O29" s="445"/>
      <c r="P29" s="445"/>
      <c r="Q29" s="445"/>
      <c r="R29" s="445"/>
      <c r="S29" s="445"/>
      <c r="T29" s="445"/>
      <c r="U29" s="445"/>
      <c r="V29" s="445"/>
      <c r="W29" s="446"/>
      <c r="X29" s="453"/>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4"/>
      <c r="AZ29" s="454"/>
      <c r="BA29" s="454"/>
      <c r="BB29" s="454"/>
      <c r="BC29" s="454"/>
      <c r="BD29" s="454"/>
      <c r="BE29" s="454"/>
      <c r="BF29" s="454"/>
      <c r="BG29" s="454"/>
      <c r="BH29" s="454"/>
      <c r="BI29" s="454"/>
      <c r="BJ29" s="455"/>
      <c r="BK29" s="462"/>
      <c r="BL29" s="463"/>
      <c r="BM29" s="463"/>
      <c r="BN29" s="463"/>
      <c r="BO29" s="464"/>
      <c r="BP29" s="471"/>
      <c r="BQ29" s="472"/>
      <c r="BR29" s="472"/>
      <c r="BS29" s="472"/>
      <c r="BT29" s="472"/>
      <c r="BU29" s="472"/>
      <c r="BV29" s="472"/>
      <c r="BW29" s="472"/>
      <c r="BX29" s="473"/>
    </row>
    <row r="30" spans="1:76" s="48" customFormat="1" ht="20.25" customHeight="1" x14ac:dyDescent="0.25">
      <c r="A30" s="38"/>
      <c r="B30" s="432" t="s">
        <v>24</v>
      </c>
      <c r="C30" s="433"/>
      <c r="D30" s="438"/>
      <c r="E30" s="439"/>
      <c r="F30" s="439"/>
      <c r="G30" s="439"/>
      <c r="H30" s="439"/>
      <c r="I30" s="439"/>
      <c r="J30" s="439"/>
      <c r="K30" s="439"/>
      <c r="L30" s="439"/>
      <c r="M30" s="439"/>
      <c r="N30" s="439"/>
      <c r="O30" s="439"/>
      <c r="P30" s="439"/>
      <c r="Q30" s="439"/>
      <c r="R30" s="439"/>
      <c r="S30" s="439"/>
      <c r="T30" s="439"/>
      <c r="U30" s="439"/>
      <c r="V30" s="439"/>
      <c r="W30" s="440"/>
      <c r="X30" s="447"/>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48"/>
      <c r="BJ30" s="449"/>
      <c r="BK30" s="456"/>
      <c r="BL30" s="457"/>
      <c r="BM30" s="457"/>
      <c r="BN30" s="457"/>
      <c r="BO30" s="458"/>
      <c r="BP30" s="465"/>
      <c r="BQ30" s="466"/>
      <c r="BR30" s="466"/>
      <c r="BS30" s="466"/>
      <c r="BT30" s="466"/>
      <c r="BU30" s="466"/>
      <c r="BV30" s="466"/>
      <c r="BW30" s="466"/>
      <c r="BX30" s="467"/>
    </row>
    <row r="31" spans="1:76" s="48" customFormat="1" ht="20.25" customHeight="1" x14ac:dyDescent="0.25">
      <c r="A31" s="38"/>
      <c r="B31" s="434"/>
      <c r="C31" s="435"/>
      <c r="D31" s="441"/>
      <c r="E31" s="442"/>
      <c r="F31" s="442"/>
      <c r="G31" s="442"/>
      <c r="H31" s="442"/>
      <c r="I31" s="442"/>
      <c r="J31" s="442"/>
      <c r="K31" s="442"/>
      <c r="L31" s="442"/>
      <c r="M31" s="442"/>
      <c r="N31" s="442"/>
      <c r="O31" s="442"/>
      <c r="P31" s="442"/>
      <c r="Q31" s="442"/>
      <c r="R31" s="442"/>
      <c r="S31" s="442"/>
      <c r="T31" s="442"/>
      <c r="U31" s="442"/>
      <c r="V31" s="442"/>
      <c r="W31" s="443"/>
      <c r="X31" s="450"/>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1"/>
      <c r="AZ31" s="451"/>
      <c r="BA31" s="451"/>
      <c r="BB31" s="451"/>
      <c r="BC31" s="451"/>
      <c r="BD31" s="451"/>
      <c r="BE31" s="451"/>
      <c r="BF31" s="451"/>
      <c r="BG31" s="451"/>
      <c r="BH31" s="451"/>
      <c r="BI31" s="451"/>
      <c r="BJ31" s="452"/>
      <c r="BK31" s="459"/>
      <c r="BL31" s="460"/>
      <c r="BM31" s="460"/>
      <c r="BN31" s="460"/>
      <c r="BO31" s="461"/>
      <c r="BP31" s="468"/>
      <c r="BQ31" s="469"/>
      <c r="BR31" s="469"/>
      <c r="BS31" s="469"/>
      <c r="BT31" s="469"/>
      <c r="BU31" s="469"/>
      <c r="BV31" s="469"/>
      <c r="BW31" s="469"/>
      <c r="BX31" s="470"/>
    </row>
    <row r="32" spans="1:76" s="48" customFormat="1" ht="20.25" customHeight="1" x14ac:dyDescent="0.25">
      <c r="A32" s="38"/>
      <c r="B32" s="434"/>
      <c r="C32" s="435"/>
      <c r="D32" s="441"/>
      <c r="E32" s="442"/>
      <c r="F32" s="442"/>
      <c r="G32" s="442"/>
      <c r="H32" s="442"/>
      <c r="I32" s="442"/>
      <c r="J32" s="442"/>
      <c r="K32" s="442"/>
      <c r="L32" s="442"/>
      <c r="M32" s="442"/>
      <c r="N32" s="442"/>
      <c r="O32" s="442"/>
      <c r="P32" s="442"/>
      <c r="Q32" s="442"/>
      <c r="R32" s="442"/>
      <c r="S32" s="442"/>
      <c r="T32" s="442"/>
      <c r="U32" s="442"/>
      <c r="V32" s="442"/>
      <c r="W32" s="443"/>
      <c r="X32" s="450"/>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1"/>
      <c r="BC32" s="451"/>
      <c r="BD32" s="451"/>
      <c r="BE32" s="451"/>
      <c r="BF32" s="451"/>
      <c r="BG32" s="451"/>
      <c r="BH32" s="451"/>
      <c r="BI32" s="451"/>
      <c r="BJ32" s="452"/>
      <c r="BK32" s="459"/>
      <c r="BL32" s="460"/>
      <c r="BM32" s="460"/>
      <c r="BN32" s="460"/>
      <c r="BO32" s="461"/>
      <c r="BP32" s="468"/>
      <c r="BQ32" s="469"/>
      <c r="BR32" s="469"/>
      <c r="BS32" s="469"/>
      <c r="BT32" s="469"/>
      <c r="BU32" s="469"/>
      <c r="BV32" s="469"/>
      <c r="BW32" s="469"/>
      <c r="BX32" s="470"/>
    </row>
    <row r="33" spans="1:76" s="48" customFormat="1" ht="20.25" customHeight="1" x14ac:dyDescent="0.25">
      <c r="A33" s="38"/>
      <c r="B33" s="434"/>
      <c r="C33" s="435"/>
      <c r="D33" s="441"/>
      <c r="E33" s="442"/>
      <c r="F33" s="442"/>
      <c r="G33" s="442"/>
      <c r="H33" s="442"/>
      <c r="I33" s="442"/>
      <c r="J33" s="442"/>
      <c r="K33" s="442"/>
      <c r="L33" s="442"/>
      <c r="M33" s="442"/>
      <c r="N33" s="442"/>
      <c r="O33" s="442"/>
      <c r="P33" s="442"/>
      <c r="Q33" s="442"/>
      <c r="R33" s="442"/>
      <c r="S33" s="442"/>
      <c r="T33" s="442"/>
      <c r="U33" s="442"/>
      <c r="V33" s="442"/>
      <c r="W33" s="443"/>
      <c r="X33" s="450"/>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1"/>
      <c r="BC33" s="451"/>
      <c r="BD33" s="451"/>
      <c r="BE33" s="451"/>
      <c r="BF33" s="451"/>
      <c r="BG33" s="451"/>
      <c r="BH33" s="451"/>
      <c r="BI33" s="451"/>
      <c r="BJ33" s="452"/>
      <c r="BK33" s="459"/>
      <c r="BL33" s="460"/>
      <c r="BM33" s="460"/>
      <c r="BN33" s="460"/>
      <c r="BO33" s="461"/>
      <c r="BP33" s="468"/>
      <c r="BQ33" s="469"/>
      <c r="BR33" s="469"/>
      <c r="BS33" s="469"/>
      <c r="BT33" s="469"/>
      <c r="BU33" s="469"/>
      <c r="BV33" s="469"/>
      <c r="BW33" s="469"/>
      <c r="BX33" s="470"/>
    </row>
    <row r="34" spans="1:76" s="48" customFormat="1" ht="20.25" customHeight="1" x14ac:dyDescent="0.25">
      <c r="A34" s="38"/>
      <c r="B34" s="434"/>
      <c r="C34" s="435"/>
      <c r="D34" s="441"/>
      <c r="E34" s="442"/>
      <c r="F34" s="442"/>
      <c r="G34" s="442"/>
      <c r="H34" s="442"/>
      <c r="I34" s="442"/>
      <c r="J34" s="442"/>
      <c r="K34" s="442"/>
      <c r="L34" s="442"/>
      <c r="M34" s="442"/>
      <c r="N34" s="442"/>
      <c r="O34" s="442"/>
      <c r="P34" s="442"/>
      <c r="Q34" s="442"/>
      <c r="R34" s="442"/>
      <c r="S34" s="442"/>
      <c r="T34" s="442"/>
      <c r="U34" s="442"/>
      <c r="V34" s="442"/>
      <c r="W34" s="443"/>
      <c r="X34" s="450"/>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1"/>
      <c r="BC34" s="451"/>
      <c r="BD34" s="451"/>
      <c r="BE34" s="451"/>
      <c r="BF34" s="451"/>
      <c r="BG34" s="451"/>
      <c r="BH34" s="451"/>
      <c r="BI34" s="451"/>
      <c r="BJ34" s="452"/>
      <c r="BK34" s="459"/>
      <c r="BL34" s="460"/>
      <c r="BM34" s="460"/>
      <c r="BN34" s="460"/>
      <c r="BO34" s="461"/>
      <c r="BP34" s="468"/>
      <c r="BQ34" s="469"/>
      <c r="BR34" s="469"/>
      <c r="BS34" s="469"/>
      <c r="BT34" s="469"/>
      <c r="BU34" s="469"/>
      <c r="BV34" s="469"/>
      <c r="BW34" s="469"/>
      <c r="BX34" s="470"/>
    </row>
    <row r="35" spans="1:76" s="48" customFormat="1" ht="20.25" customHeight="1" x14ac:dyDescent="0.25">
      <c r="A35" s="38"/>
      <c r="B35" s="436"/>
      <c r="C35" s="437"/>
      <c r="D35" s="444"/>
      <c r="E35" s="445"/>
      <c r="F35" s="445"/>
      <c r="G35" s="445"/>
      <c r="H35" s="445"/>
      <c r="I35" s="445"/>
      <c r="J35" s="445"/>
      <c r="K35" s="445"/>
      <c r="L35" s="445"/>
      <c r="M35" s="445"/>
      <c r="N35" s="445"/>
      <c r="O35" s="445"/>
      <c r="P35" s="445"/>
      <c r="Q35" s="445"/>
      <c r="R35" s="445"/>
      <c r="S35" s="445"/>
      <c r="T35" s="445"/>
      <c r="U35" s="445"/>
      <c r="V35" s="445"/>
      <c r="W35" s="446"/>
      <c r="X35" s="453"/>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4"/>
      <c r="BC35" s="454"/>
      <c r="BD35" s="454"/>
      <c r="BE35" s="454"/>
      <c r="BF35" s="454"/>
      <c r="BG35" s="454"/>
      <c r="BH35" s="454"/>
      <c r="BI35" s="454"/>
      <c r="BJ35" s="455"/>
      <c r="BK35" s="462"/>
      <c r="BL35" s="463"/>
      <c r="BM35" s="463"/>
      <c r="BN35" s="463"/>
      <c r="BO35" s="464"/>
      <c r="BP35" s="471"/>
      <c r="BQ35" s="472"/>
      <c r="BR35" s="472"/>
      <c r="BS35" s="472"/>
      <c r="BT35" s="472"/>
      <c r="BU35" s="472"/>
      <c r="BV35" s="472"/>
      <c r="BW35" s="472"/>
      <c r="BX35" s="473"/>
    </row>
    <row r="36" spans="1:76" s="48" customFormat="1" ht="20.25" customHeight="1" x14ac:dyDescent="0.25">
      <c r="A36" s="38"/>
      <c r="B36" s="432" t="s">
        <v>25</v>
      </c>
      <c r="C36" s="433"/>
      <c r="D36" s="438"/>
      <c r="E36" s="439"/>
      <c r="F36" s="439"/>
      <c r="G36" s="439"/>
      <c r="H36" s="439"/>
      <c r="I36" s="439"/>
      <c r="J36" s="439"/>
      <c r="K36" s="439"/>
      <c r="L36" s="439"/>
      <c r="M36" s="439"/>
      <c r="N36" s="439"/>
      <c r="O36" s="439"/>
      <c r="P36" s="439"/>
      <c r="Q36" s="439"/>
      <c r="R36" s="439"/>
      <c r="S36" s="439"/>
      <c r="T36" s="439"/>
      <c r="U36" s="439"/>
      <c r="V36" s="439"/>
      <c r="W36" s="440"/>
      <c r="X36" s="447"/>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9"/>
      <c r="BK36" s="456"/>
      <c r="BL36" s="457"/>
      <c r="BM36" s="457"/>
      <c r="BN36" s="457"/>
      <c r="BO36" s="458"/>
      <c r="BP36" s="465"/>
      <c r="BQ36" s="466"/>
      <c r="BR36" s="466"/>
      <c r="BS36" s="466"/>
      <c r="BT36" s="466"/>
      <c r="BU36" s="466"/>
      <c r="BV36" s="466"/>
      <c r="BW36" s="466"/>
      <c r="BX36" s="467"/>
    </row>
    <row r="37" spans="1:76" s="48" customFormat="1" ht="20.25" customHeight="1" x14ac:dyDescent="0.25">
      <c r="A37" s="38"/>
      <c r="B37" s="434"/>
      <c r="C37" s="435"/>
      <c r="D37" s="441"/>
      <c r="E37" s="442"/>
      <c r="F37" s="442"/>
      <c r="G37" s="442"/>
      <c r="H37" s="442"/>
      <c r="I37" s="442"/>
      <c r="J37" s="442"/>
      <c r="K37" s="442"/>
      <c r="L37" s="442"/>
      <c r="M37" s="442"/>
      <c r="N37" s="442"/>
      <c r="O37" s="442"/>
      <c r="P37" s="442"/>
      <c r="Q37" s="442"/>
      <c r="R37" s="442"/>
      <c r="S37" s="442"/>
      <c r="T37" s="442"/>
      <c r="U37" s="442"/>
      <c r="V37" s="442"/>
      <c r="W37" s="443"/>
      <c r="X37" s="450"/>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2"/>
      <c r="BK37" s="459"/>
      <c r="BL37" s="460"/>
      <c r="BM37" s="460"/>
      <c r="BN37" s="460"/>
      <c r="BO37" s="461"/>
      <c r="BP37" s="468"/>
      <c r="BQ37" s="469"/>
      <c r="BR37" s="469"/>
      <c r="BS37" s="469"/>
      <c r="BT37" s="469"/>
      <c r="BU37" s="469"/>
      <c r="BV37" s="469"/>
      <c r="BW37" s="469"/>
      <c r="BX37" s="470"/>
    </row>
    <row r="38" spans="1:76" s="48" customFormat="1" ht="20.25" customHeight="1" x14ac:dyDescent="0.25">
      <c r="A38" s="38"/>
      <c r="B38" s="434"/>
      <c r="C38" s="435"/>
      <c r="D38" s="441"/>
      <c r="E38" s="442"/>
      <c r="F38" s="442"/>
      <c r="G38" s="442"/>
      <c r="H38" s="442"/>
      <c r="I38" s="442"/>
      <c r="J38" s="442"/>
      <c r="K38" s="442"/>
      <c r="L38" s="442"/>
      <c r="M38" s="442"/>
      <c r="N38" s="442"/>
      <c r="O38" s="442"/>
      <c r="P38" s="442"/>
      <c r="Q38" s="442"/>
      <c r="R38" s="442"/>
      <c r="S38" s="442"/>
      <c r="T38" s="442"/>
      <c r="U38" s="442"/>
      <c r="V38" s="442"/>
      <c r="W38" s="443"/>
      <c r="X38" s="450"/>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1"/>
      <c r="BC38" s="451"/>
      <c r="BD38" s="451"/>
      <c r="BE38" s="451"/>
      <c r="BF38" s="451"/>
      <c r="BG38" s="451"/>
      <c r="BH38" s="451"/>
      <c r="BI38" s="451"/>
      <c r="BJ38" s="452"/>
      <c r="BK38" s="459"/>
      <c r="BL38" s="460"/>
      <c r="BM38" s="460"/>
      <c r="BN38" s="460"/>
      <c r="BO38" s="461"/>
      <c r="BP38" s="468"/>
      <c r="BQ38" s="469"/>
      <c r="BR38" s="469"/>
      <c r="BS38" s="469"/>
      <c r="BT38" s="469"/>
      <c r="BU38" s="469"/>
      <c r="BV38" s="469"/>
      <c r="BW38" s="469"/>
      <c r="BX38" s="470"/>
    </row>
    <row r="39" spans="1:76" s="48" customFormat="1" ht="20.25" customHeight="1" x14ac:dyDescent="0.25">
      <c r="A39" s="38"/>
      <c r="B39" s="434"/>
      <c r="C39" s="435"/>
      <c r="D39" s="441"/>
      <c r="E39" s="442"/>
      <c r="F39" s="442"/>
      <c r="G39" s="442"/>
      <c r="H39" s="442"/>
      <c r="I39" s="442"/>
      <c r="J39" s="442"/>
      <c r="K39" s="442"/>
      <c r="L39" s="442"/>
      <c r="M39" s="442"/>
      <c r="N39" s="442"/>
      <c r="O39" s="442"/>
      <c r="P39" s="442"/>
      <c r="Q39" s="442"/>
      <c r="R39" s="442"/>
      <c r="S39" s="442"/>
      <c r="T39" s="442"/>
      <c r="U39" s="442"/>
      <c r="V39" s="442"/>
      <c r="W39" s="443"/>
      <c r="X39" s="450"/>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1"/>
      <c r="BC39" s="451"/>
      <c r="BD39" s="451"/>
      <c r="BE39" s="451"/>
      <c r="BF39" s="451"/>
      <c r="BG39" s="451"/>
      <c r="BH39" s="451"/>
      <c r="BI39" s="451"/>
      <c r="BJ39" s="452"/>
      <c r="BK39" s="459"/>
      <c r="BL39" s="460"/>
      <c r="BM39" s="460"/>
      <c r="BN39" s="460"/>
      <c r="BO39" s="461"/>
      <c r="BP39" s="468"/>
      <c r="BQ39" s="469"/>
      <c r="BR39" s="469"/>
      <c r="BS39" s="469"/>
      <c r="BT39" s="469"/>
      <c r="BU39" s="469"/>
      <c r="BV39" s="469"/>
      <c r="BW39" s="469"/>
      <c r="BX39" s="470"/>
    </row>
    <row r="40" spans="1:76" s="48" customFormat="1" ht="20.25" customHeight="1" x14ac:dyDescent="0.25">
      <c r="A40" s="38"/>
      <c r="B40" s="434"/>
      <c r="C40" s="435"/>
      <c r="D40" s="441"/>
      <c r="E40" s="442"/>
      <c r="F40" s="442"/>
      <c r="G40" s="442"/>
      <c r="H40" s="442"/>
      <c r="I40" s="442"/>
      <c r="J40" s="442"/>
      <c r="K40" s="442"/>
      <c r="L40" s="442"/>
      <c r="M40" s="442"/>
      <c r="N40" s="442"/>
      <c r="O40" s="442"/>
      <c r="P40" s="442"/>
      <c r="Q40" s="442"/>
      <c r="R40" s="442"/>
      <c r="S40" s="442"/>
      <c r="T40" s="442"/>
      <c r="U40" s="442"/>
      <c r="V40" s="442"/>
      <c r="W40" s="443"/>
      <c r="X40" s="450"/>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1"/>
      <c r="BC40" s="451"/>
      <c r="BD40" s="451"/>
      <c r="BE40" s="451"/>
      <c r="BF40" s="451"/>
      <c r="BG40" s="451"/>
      <c r="BH40" s="451"/>
      <c r="BI40" s="451"/>
      <c r="BJ40" s="452"/>
      <c r="BK40" s="459"/>
      <c r="BL40" s="460"/>
      <c r="BM40" s="460"/>
      <c r="BN40" s="460"/>
      <c r="BO40" s="461"/>
      <c r="BP40" s="468"/>
      <c r="BQ40" s="469"/>
      <c r="BR40" s="469"/>
      <c r="BS40" s="469"/>
      <c r="BT40" s="469"/>
      <c r="BU40" s="469"/>
      <c r="BV40" s="469"/>
      <c r="BW40" s="469"/>
      <c r="BX40" s="470"/>
    </row>
    <row r="41" spans="1:76" s="48" customFormat="1" ht="20.25" customHeight="1" x14ac:dyDescent="0.25">
      <c r="A41" s="38"/>
      <c r="B41" s="436"/>
      <c r="C41" s="437"/>
      <c r="D41" s="444"/>
      <c r="E41" s="445"/>
      <c r="F41" s="445"/>
      <c r="G41" s="445"/>
      <c r="H41" s="445"/>
      <c r="I41" s="445"/>
      <c r="J41" s="445"/>
      <c r="K41" s="445"/>
      <c r="L41" s="445"/>
      <c r="M41" s="445"/>
      <c r="N41" s="445"/>
      <c r="O41" s="445"/>
      <c r="P41" s="445"/>
      <c r="Q41" s="445"/>
      <c r="R41" s="445"/>
      <c r="S41" s="445"/>
      <c r="T41" s="445"/>
      <c r="U41" s="445"/>
      <c r="V41" s="445"/>
      <c r="W41" s="446"/>
      <c r="X41" s="453"/>
      <c r="Y41" s="454"/>
      <c r="Z41" s="454"/>
      <c r="AA41" s="454"/>
      <c r="AB41" s="454"/>
      <c r="AC41" s="454"/>
      <c r="AD41" s="454"/>
      <c r="AE41" s="454"/>
      <c r="AF41" s="454"/>
      <c r="AG41" s="454"/>
      <c r="AH41" s="454"/>
      <c r="AI41" s="454"/>
      <c r="AJ41" s="454"/>
      <c r="AK41" s="454"/>
      <c r="AL41" s="454"/>
      <c r="AM41" s="454"/>
      <c r="AN41" s="454"/>
      <c r="AO41" s="454"/>
      <c r="AP41" s="454"/>
      <c r="AQ41" s="454"/>
      <c r="AR41" s="454"/>
      <c r="AS41" s="454"/>
      <c r="AT41" s="454"/>
      <c r="AU41" s="454"/>
      <c r="AV41" s="454"/>
      <c r="AW41" s="454"/>
      <c r="AX41" s="454"/>
      <c r="AY41" s="454"/>
      <c r="AZ41" s="454"/>
      <c r="BA41" s="454"/>
      <c r="BB41" s="454"/>
      <c r="BC41" s="454"/>
      <c r="BD41" s="454"/>
      <c r="BE41" s="454"/>
      <c r="BF41" s="454"/>
      <c r="BG41" s="454"/>
      <c r="BH41" s="454"/>
      <c r="BI41" s="454"/>
      <c r="BJ41" s="455"/>
      <c r="BK41" s="462"/>
      <c r="BL41" s="463"/>
      <c r="BM41" s="463"/>
      <c r="BN41" s="463"/>
      <c r="BO41" s="464"/>
      <c r="BP41" s="471"/>
      <c r="BQ41" s="472"/>
      <c r="BR41" s="472"/>
      <c r="BS41" s="472"/>
      <c r="BT41" s="472"/>
      <c r="BU41" s="472"/>
      <c r="BV41" s="472"/>
      <c r="BW41" s="472"/>
      <c r="BX41" s="473"/>
    </row>
    <row r="42" spans="1:76" s="48" customFormat="1" ht="20.25" customHeight="1" x14ac:dyDescent="0.25">
      <c r="A42" s="38"/>
      <c r="B42" s="432" t="s">
        <v>52</v>
      </c>
      <c r="C42" s="433"/>
      <c r="D42" s="438"/>
      <c r="E42" s="439"/>
      <c r="F42" s="439"/>
      <c r="G42" s="439"/>
      <c r="H42" s="439"/>
      <c r="I42" s="439"/>
      <c r="J42" s="439"/>
      <c r="K42" s="439"/>
      <c r="L42" s="439"/>
      <c r="M42" s="439"/>
      <c r="N42" s="439"/>
      <c r="O42" s="439"/>
      <c r="P42" s="439"/>
      <c r="Q42" s="439"/>
      <c r="R42" s="439"/>
      <c r="S42" s="439"/>
      <c r="T42" s="439"/>
      <c r="U42" s="439"/>
      <c r="V42" s="439"/>
      <c r="W42" s="440"/>
      <c r="X42" s="447"/>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9"/>
      <c r="BK42" s="456"/>
      <c r="BL42" s="457"/>
      <c r="BM42" s="457"/>
      <c r="BN42" s="457"/>
      <c r="BO42" s="458"/>
      <c r="BP42" s="465"/>
      <c r="BQ42" s="466"/>
      <c r="BR42" s="466"/>
      <c r="BS42" s="466"/>
      <c r="BT42" s="466"/>
      <c r="BU42" s="466"/>
      <c r="BV42" s="466"/>
      <c r="BW42" s="466"/>
      <c r="BX42" s="467"/>
    </row>
    <row r="43" spans="1:76" s="48" customFormat="1" ht="20.25" customHeight="1" x14ac:dyDescent="0.25">
      <c r="A43" s="38"/>
      <c r="B43" s="434"/>
      <c r="C43" s="435"/>
      <c r="D43" s="441"/>
      <c r="E43" s="442"/>
      <c r="F43" s="442"/>
      <c r="G43" s="442"/>
      <c r="H43" s="442"/>
      <c r="I43" s="442"/>
      <c r="J43" s="442"/>
      <c r="K43" s="442"/>
      <c r="L43" s="442"/>
      <c r="M43" s="442"/>
      <c r="N43" s="442"/>
      <c r="O43" s="442"/>
      <c r="P43" s="442"/>
      <c r="Q43" s="442"/>
      <c r="R43" s="442"/>
      <c r="S43" s="442"/>
      <c r="T43" s="442"/>
      <c r="U43" s="442"/>
      <c r="V43" s="442"/>
      <c r="W43" s="443"/>
      <c r="X43" s="450"/>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1"/>
      <c r="BC43" s="451"/>
      <c r="BD43" s="451"/>
      <c r="BE43" s="451"/>
      <c r="BF43" s="451"/>
      <c r="BG43" s="451"/>
      <c r="BH43" s="451"/>
      <c r="BI43" s="451"/>
      <c r="BJ43" s="452"/>
      <c r="BK43" s="459"/>
      <c r="BL43" s="460"/>
      <c r="BM43" s="460"/>
      <c r="BN43" s="460"/>
      <c r="BO43" s="461"/>
      <c r="BP43" s="468"/>
      <c r="BQ43" s="469"/>
      <c r="BR43" s="469"/>
      <c r="BS43" s="469"/>
      <c r="BT43" s="469"/>
      <c r="BU43" s="469"/>
      <c r="BV43" s="469"/>
      <c r="BW43" s="469"/>
      <c r="BX43" s="470"/>
    </row>
    <row r="44" spans="1:76" s="48" customFormat="1" ht="20.25" customHeight="1" x14ac:dyDescent="0.25">
      <c r="A44" s="38"/>
      <c r="B44" s="434"/>
      <c r="C44" s="435"/>
      <c r="D44" s="441"/>
      <c r="E44" s="442"/>
      <c r="F44" s="442"/>
      <c r="G44" s="442"/>
      <c r="H44" s="442"/>
      <c r="I44" s="442"/>
      <c r="J44" s="442"/>
      <c r="K44" s="442"/>
      <c r="L44" s="442"/>
      <c r="M44" s="442"/>
      <c r="N44" s="442"/>
      <c r="O44" s="442"/>
      <c r="P44" s="442"/>
      <c r="Q44" s="442"/>
      <c r="R44" s="442"/>
      <c r="S44" s="442"/>
      <c r="T44" s="442"/>
      <c r="U44" s="442"/>
      <c r="V44" s="442"/>
      <c r="W44" s="443"/>
      <c r="X44" s="450"/>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c r="BF44" s="451"/>
      <c r="BG44" s="451"/>
      <c r="BH44" s="451"/>
      <c r="BI44" s="451"/>
      <c r="BJ44" s="452"/>
      <c r="BK44" s="459"/>
      <c r="BL44" s="460"/>
      <c r="BM44" s="460"/>
      <c r="BN44" s="460"/>
      <c r="BO44" s="461"/>
      <c r="BP44" s="468"/>
      <c r="BQ44" s="469"/>
      <c r="BR44" s="469"/>
      <c r="BS44" s="469"/>
      <c r="BT44" s="469"/>
      <c r="BU44" s="469"/>
      <c r="BV44" s="469"/>
      <c r="BW44" s="469"/>
      <c r="BX44" s="470"/>
    </row>
    <row r="45" spans="1:76" s="48" customFormat="1" ht="20.25" customHeight="1" x14ac:dyDescent="0.25">
      <c r="A45" s="38"/>
      <c r="B45" s="434"/>
      <c r="C45" s="435"/>
      <c r="D45" s="441"/>
      <c r="E45" s="442"/>
      <c r="F45" s="442"/>
      <c r="G45" s="442"/>
      <c r="H45" s="442"/>
      <c r="I45" s="442"/>
      <c r="J45" s="442"/>
      <c r="K45" s="442"/>
      <c r="L45" s="442"/>
      <c r="M45" s="442"/>
      <c r="N45" s="442"/>
      <c r="O45" s="442"/>
      <c r="P45" s="442"/>
      <c r="Q45" s="442"/>
      <c r="R45" s="442"/>
      <c r="S45" s="442"/>
      <c r="T45" s="442"/>
      <c r="U45" s="442"/>
      <c r="V45" s="442"/>
      <c r="W45" s="443"/>
      <c r="X45" s="450"/>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451"/>
      <c r="BI45" s="451"/>
      <c r="BJ45" s="452"/>
      <c r="BK45" s="459"/>
      <c r="BL45" s="460"/>
      <c r="BM45" s="460"/>
      <c r="BN45" s="460"/>
      <c r="BO45" s="461"/>
      <c r="BP45" s="468"/>
      <c r="BQ45" s="469"/>
      <c r="BR45" s="469"/>
      <c r="BS45" s="469"/>
      <c r="BT45" s="469"/>
      <c r="BU45" s="469"/>
      <c r="BV45" s="469"/>
      <c r="BW45" s="469"/>
      <c r="BX45" s="470"/>
    </row>
    <row r="46" spans="1:76" s="48" customFormat="1" ht="20.25" customHeight="1" x14ac:dyDescent="0.25">
      <c r="A46" s="38"/>
      <c r="B46" s="434"/>
      <c r="C46" s="435"/>
      <c r="D46" s="441"/>
      <c r="E46" s="442"/>
      <c r="F46" s="442"/>
      <c r="G46" s="442"/>
      <c r="H46" s="442"/>
      <c r="I46" s="442"/>
      <c r="J46" s="442"/>
      <c r="K46" s="442"/>
      <c r="L46" s="442"/>
      <c r="M46" s="442"/>
      <c r="N46" s="442"/>
      <c r="O46" s="442"/>
      <c r="P46" s="442"/>
      <c r="Q46" s="442"/>
      <c r="R46" s="442"/>
      <c r="S46" s="442"/>
      <c r="T46" s="442"/>
      <c r="U46" s="442"/>
      <c r="V46" s="442"/>
      <c r="W46" s="443"/>
      <c r="X46" s="450"/>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1"/>
      <c r="BD46" s="451"/>
      <c r="BE46" s="451"/>
      <c r="BF46" s="451"/>
      <c r="BG46" s="451"/>
      <c r="BH46" s="451"/>
      <c r="BI46" s="451"/>
      <c r="BJ46" s="452"/>
      <c r="BK46" s="459"/>
      <c r="BL46" s="460"/>
      <c r="BM46" s="460"/>
      <c r="BN46" s="460"/>
      <c r="BO46" s="461"/>
      <c r="BP46" s="468"/>
      <c r="BQ46" s="469"/>
      <c r="BR46" s="469"/>
      <c r="BS46" s="469"/>
      <c r="BT46" s="469"/>
      <c r="BU46" s="469"/>
      <c r="BV46" s="469"/>
      <c r="BW46" s="469"/>
      <c r="BX46" s="470"/>
    </row>
    <row r="47" spans="1:76" s="48" customFormat="1" ht="20.25" customHeight="1" x14ac:dyDescent="0.25">
      <c r="A47" s="38"/>
      <c r="B47" s="436"/>
      <c r="C47" s="437"/>
      <c r="D47" s="444"/>
      <c r="E47" s="445"/>
      <c r="F47" s="445"/>
      <c r="G47" s="445"/>
      <c r="H47" s="445"/>
      <c r="I47" s="445"/>
      <c r="J47" s="445"/>
      <c r="K47" s="445"/>
      <c r="L47" s="445"/>
      <c r="M47" s="445"/>
      <c r="N47" s="445"/>
      <c r="O47" s="445"/>
      <c r="P47" s="445"/>
      <c r="Q47" s="445"/>
      <c r="R47" s="445"/>
      <c r="S47" s="445"/>
      <c r="T47" s="445"/>
      <c r="U47" s="445"/>
      <c r="V47" s="445"/>
      <c r="W47" s="446"/>
      <c r="X47" s="453"/>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4"/>
      <c r="BC47" s="454"/>
      <c r="BD47" s="454"/>
      <c r="BE47" s="454"/>
      <c r="BF47" s="454"/>
      <c r="BG47" s="454"/>
      <c r="BH47" s="454"/>
      <c r="BI47" s="454"/>
      <c r="BJ47" s="455"/>
      <c r="BK47" s="462"/>
      <c r="BL47" s="463"/>
      <c r="BM47" s="463"/>
      <c r="BN47" s="463"/>
      <c r="BO47" s="464"/>
      <c r="BP47" s="471"/>
      <c r="BQ47" s="472"/>
      <c r="BR47" s="472"/>
      <c r="BS47" s="472"/>
      <c r="BT47" s="472"/>
      <c r="BU47" s="472"/>
      <c r="BV47" s="472"/>
      <c r="BW47" s="472"/>
      <c r="BX47" s="473"/>
    </row>
    <row r="48" spans="1:76" s="48" customFormat="1" ht="20.25" customHeight="1" x14ac:dyDescent="0.25">
      <c r="A48" s="38"/>
      <c r="B48" s="432" t="s">
        <v>53</v>
      </c>
      <c r="C48" s="433"/>
      <c r="D48" s="438"/>
      <c r="E48" s="439"/>
      <c r="F48" s="439"/>
      <c r="G48" s="439"/>
      <c r="H48" s="439"/>
      <c r="I48" s="439"/>
      <c r="J48" s="439"/>
      <c r="K48" s="439"/>
      <c r="L48" s="439"/>
      <c r="M48" s="439"/>
      <c r="N48" s="439"/>
      <c r="O48" s="439"/>
      <c r="P48" s="439"/>
      <c r="Q48" s="439"/>
      <c r="R48" s="439"/>
      <c r="S48" s="439"/>
      <c r="T48" s="439"/>
      <c r="U48" s="439"/>
      <c r="V48" s="439"/>
      <c r="W48" s="440"/>
      <c r="X48" s="447"/>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9"/>
      <c r="BK48" s="456"/>
      <c r="BL48" s="457"/>
      <c r="BM48" s="457"/>
      <c r="BN48" s="457"/>
      <c r="BO48" s="458"/>
      <c r="BP48" s="465"/>
      <c r="BQ48" s="466"/>
      <c r="BR48" s="466"/>
      <c r="BS48" s="466"/>
      <c r="BT48" s="466"/>
      <c r="BU48" s="466"/>
      <c r="BV48" s="466"/>
      <c r="BW48" s="466"/>
      <c r="BX48" s="467"/>
    </row>
    <row r="49" spans="1:76" s="48" customFormat="1" ht="20.25" customHeight="1" x14ac:dyDescent="0.25">
      <c r="A49" s="38"/>
      <c r="B49" s="434"/>
      <c r="C49" s="435"/>
      <c r="D49" s="441"/>
      <c r="E49" s="442"/>
      <c r="F49" s="442"/>
      <c r="G49" s="442"/>
      <c r="H49" s="442"/>
      <c r="I49" s="442"/>
      <c r="J49" s="442"/>
      <c r="K49" s="442"/>
      <c r="L49" s="442"/>
      <c r="M49" s="442"/>
      <c r="N49" s="442"/>
      <c r="O49" s="442"/>
      <c r="P49" s="442"/>
      <c r="Q49" s="442"/>
      <c r="R49" s="442"/>
      <c r="S49" s="442"/>
      <c r="T49" s="442"/>
      <c r="U49" s="442"/>
      <c r="V49" s="442"/>
      <c r="W49" s="443"/>
      <c r="X49" s="450"/>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2"/>
      <c r="BK49" s="459"/>
      <c r="BL49" s="460"/>
      <c r="BM49" s="460"/>
      <c r="BN49" s="460"/>
      <c r="BO49" s="461"/>
      <c r="BP49" s="468"/>
      <c r="BQ49" s="469"/>
      <c r="BR49" s="469"/>
      <c r="BS49" s="469"/>
      <c r="BT49" s="469"/>
      <c r="BU49" s="469"/>
      <c r="BV49" s="469"/>
      <c r="BW49" s="469"/>
      <c r="BX49" s="470"/>
    </row>
    <row r="50" spans="1:76" s="48" customFormat="1" ht="20.25" customHeight="1" x14ac:dyDescent="0.25">
      <c r="A50" s="38"/>
      <c r="B50" s="434"/>
      <c r="C50" s="435"/>
      <c r="D50" s="441"/>
      <c r="E50" s="442"/>
      <c r="F50" s="442"/>
      <c r="G50" s="442"/>
      <c r="H50" s="442"/>
      <c r="I50" s="442"/>
      <c r="J50" s="442"/>
      <c r="K50" s="442"/>
      <c r="L50" s="442"/>
      <c r="M50" s="442"/>
      <c r="N50" s="442"/>
      <c r="O50" s="442"/>
      <c r="P50" s="442"/>
      <c r="Q50" s="442"/>
      <c r="R50" s="442"/>
      <c r="S50" s="442"/>
      <c r="T50" s="442"/>
      <c r="U50" s="442"/>
      <c r="V50" s="442"/>
      <c r="W50" s="443"/>
      <c r="X50" s="450"/>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2"/>
      <c r="BK50" s="459"/>
      <c r="BL50" s="460"/>
      <c r="BM50" s="460"/>
      <c r="BN50" s="460"/>
      <c r="BO50" s="461"/>
      <c r="BP50" s="468"/>
      <c r="BQ50" s="469"/>
      <c r="BR50" s="469"/>
      <c r="BS50" s="469"/>
      <c r="BT50" s="469"/>
      <c r="BU50" s="469"/>
      <c r="BV50" s="469"/>
      <c r="BW50" s="469"/>
      <c r="BX50" s="470"/>
    </row>
    <row r="51" spans="1:76" s="48" customFormat="1" ht="20.25" customHeight="1" x14ac:dyDescent="0.25">
      <c r="A51" s="38"/>
      <c r="B51" s="434"/>
      <c r="C51" s="435"/>
      <c r="D51" s="441"/>
      <c r="E51" s="442"/>
      <c r="F51" s="442"/>
      <c r="G51" s="442"/>
      <c r="H51" s="442"/>
      <c r="I51" s="442"/>
      <c r="J51" s="442"/>
      <c r="K51" s="442"/>
      <c r="L51" s="442"/>
      <c r="M51" s="442"/>
      <c r="N51" s="442"/>
      <c r="O51" s="442"/>
      <c r="P51" s="442"/>
      <c r="Q51" s="442"/>
      <c r="R51" s="442"/>
      <c r="S51" s="442"/>
      <c r="T51" s="442"/>
      <c r="U51" s="442"/>
      <c r="V51" s="442"/>
      <c r="W51" s="443"/>
      <c r="X51" s="450"/>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2"/>
      <c r="BK51" s="459"/>
      <c r="BL51" s="460"/>
      <c r="BM51" s="460"/>
      <c r="BN51" s="460"/>
      <c r="BO51" s="461"/>
      <c r="BP51" s="468"/>
      <c r="BQ51" s="469"/>
      <c r="BR51" s="469"/>
      <c r="BS51" s="469"/>
      <c r="BT51" s="469"/>
      <c r="BU51" s="469"/>
      <c r="BV51" s="469"/>
      <c r="BW51" s="469"/>
      <c r="BX51" s="470"/>
    </row>
    <row r="52" spans="1:76" s="48" customFormat="1" ht="20.25" customHeight="1" x14ac:dyDescent="0.25">
      <c r="A52" s="38"/>
      <c r="B52" s="434"/>
      <c r="C52" s="435"/>
      <c r="D52" s="441"/>
      <c r="E52" s="442"/>
      <c r="F52" s="442"/>
      <c r="G52" s="442"/>
      <c r="H52" s="442"/>
      <c r="I52" s="442"/>
      <c r="J52" s="442"/>
      <c r="K52" s="442"/>
      <c r="L52" s="442"/>
      <c r="M52" s="442"/>
      <c r="N52" s="442"/>
      <c r="O52" s="442"/>
      <c r="P52" s="442"/>
      <c r="Q52" s="442"/>
      <c r="R52" s="442"/>
      <c r="S52" s="442"/>
      <c r="T52" s="442"/>
      <c r="U52" s="442"/>
      <c r="V52" s="442"/>
      <c r="W52" s="443"/>
      <c r="X52" s="450"/>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2"/>
      <c r="BK52" s="459"/>
      <c r="BL52" s="460"/>
      <c r="BM52" s="460"/>
      <c r="BN52" s="460"/>
      <c r="BO52" s="461"/>
      <c r="BP52" s="468"/>
      <c r="BQ52" s="469"/>
      <c r="BR52" s="469"/>
      <c r="BS52" s="469"/>
      <c r="BT52" s="469"/>
      <c r="BU52" s="469"/>
      <c r="BV52" s="469"/>
      <c r="BW52" s="469"/>
      <c r="BX52" s="470"/>
    </row>
    <row r="53" spans="1:76" s="48" customFormat="1" ht="20.25" customHeight="1" x14ac:dyDescent="0.25">
      <c r="A53" s="38"/>
      <c r="B53" s="436"/>
      <c r="C53" s="437"/>
      <c r="D53" s="444"/>
      <c r="E53" s="445"/>
      <c r="F53" s="445"/>
      <c r="G53" s="445"/>
      <c r="H53" s="445"/>
      <c r="I53" s="445"/>
      <c r="J53" s="445"/>
      <c r="K53" s="445"/>
      <c r="L53" s="445"/>
      <c r="M53" s="445"/>
      <c r="N53" s="445"/>
      <c r="O53" s="445"/>
      <c r="P53" s="445"/>
      <c r="Q53" s="445"/>
      <c r="R53" s="445"/>
      <c r="S53" s="445"/>
      <c r="T53" s="445"/>
      <c r="U53" s="445"/>
      <c r="V53" s="445"/>
      <c r="W53" s="446"/>
      <c r="X53" s="453"/>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4"/>
      <c r="BD53" s="454"/>
      <c r="BE53" s="454"/>
      <c r="BF53" s="454"/>
      <c r="BG53" s="454"/>
      <c r="BH53" s="454"/>
      <c r="BI53" s="454"/>
      <c r="BJ53" s="455"/>
      <c r="BK53" s="462"/>
      <c r="BL53" s="463"/>
      <c r="BM53" s="463"/>
      <c r="BN53" s="463"/>
      <c r="BO53" s="464"/>
      <c r="BP53" s="471"/>
      <c r="BQ53" s="472"/>
      <c r="BR53" s="472"/>
      <c r="BS53" s="472"/>
      <c r="BT53" s="472"/>
      <c r="BU53" s="472"/>
      <c r="BV53" s="472"/>
      <c r="BW53" s="472"/>
      <c r="BX53" s="473"/>
    </row>
    <row r="54" spans="1:76" s="48" customFormat="1" ht="20.25" customHeight="1" x14ac:dyDescent="0.2">
      <c r="A54" s="1"/>
      <c r="B54" s="432" t="s">
        <v>54</v>
      </c>
      <c r="C54" s="433"/>
      <c r="D54" s="438"/>
      <c r="E54" s="439"/>
      <c r="F54" s="439"/>
      <c r="G54" s="439"/>
      <c r="H54" s="439"/>
      <c r="I54" s="439"/>
      <c r="J54" s="439"/>
      <c r="K54" s="439"/>
      <c r="L54" s="439"/>
      <c r="M54" s="439"/>
      <c r="N54" s="439"/>
      <c r="O54" s="439"/>
      <c r="P54" s="439"/>
      <c r="Q54" s="439"/>
      <c r="R54" s="439"/>
      <c r="S54" s="439"/>
      <c r="T54" s="439"/>
      <c r="U54" s="439"/>
      <c r="V54" s="439"/>
      <c r="W54" s="440"/>
      <c r="X54" s="447"/>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48"/>
      <c r="BJ54" s="449"/>
      <c r="BK54" s="456"/>
      <c r="BL54" s="457"/>
      <c r="BM54" s="457"/>
      <c r="BN54" s="457"/>
      <c r="BO54" s="458"/>
      <c r="BP54" s="465"/>
      <c r="BQ54" s="466"/>
      <c r="BR54" s="466"/>
      <c r="BS54" s="466"/>
      <c r="BT54" s="466"/>
      <c r="BU54" s="466"/>
      <c r="BV54" s="466"/>
      <c r="BW54" s="466"/>
      <c r="BX54" s="467"/>
    </row>
    <row r="55" spans="1:76" s="48" customFormat="1" ht="20.25" customHeight="1" x14ac:dyDescent="0.2">
      <c r="B55" s="434"/>
      <c r="C55" s="435"/>
      <c r="D55" s="441"/>
      <c r="E55" s="442"/>
      <c r="F55" s="442"/>
      <c r="G55" s="442"/>
      <c r="H55" s="442"/>
      <c r="I55" s="442"/>
      <c r="J55" s="442"/>
      <c r="K55" s="442"/>
      <c r="L55" s="442"/>
      <c r="M55" s="442"/>
      <c r="N55" s="442"/>
      <c r="O55" s="442"/>
      <c r="P55" s="442"/>
      <c r="Q55" s="442"/>
      <c r="R55" s="442"/>
      <c r="S55" s="442"/>
      <c r="T55" s="442"/>
      <c r="U55" s="442"/>
      <c r="V55" s="442"/>
      <c r="W55" s="443"/>
      <c r="X55" s="450"/>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451"/>
      <c r="BB55" s="451"/>
      <c r="BC55" s="451"/>
      <c r="BD55" s="451"/>
      <c r="BE55" s="451"/>
      <c r="BF55" s="451"/>
      <c r="BG55" s="451"/>
      <c r="BH55" s="451"/>
      <c r="BI55" s="451"/>
      <c r="BJ55" s="452"/>
      <c r="BK55" s="459"/>
      <c r="BL55" s="460"/>
      <c r="BM55" s="460"/>
      <c r="BN55" s="460"/>
      <c r="BO55" s="461"/>
      <c r="BP55" s="468"/>
      <c r="BQ55" s="469"/>
      <c r="BR55" s="469"/>
      <c r="BS55" s="469"/>
      <c r="BT55" s="469"/>
      <c r="BU55" s="469"/>
      <c r="BV55" s="469"/>
      <c r="BW55" s="469"/>
      <c r="BX55" s="470"/>
    </row>
    <row r="56" spans="1:76" s="48" customFormat="1" ht="20.25" customHeight="1" x14ac:dyDescent="0.2">
      <c r="B56" s="434"/>
      <c r="C56" s="435"/>
      <c r="D56" s="441"/>
      <c r="E56" s="442"/>
      <c r="F56" s="442"/>
      <c r="G56" s="442"/>
      <c r="H56" s="442"/>
      <c r="I56" s="442"/>
      <c r="J56" s="442"/>
      <c r="K56" s="442"/>
      <c r="L56" s="442"/>
      <c r="M56" s="442"/>
      <c r="N56" s="442"/>
      <c r="O56" s="442"/>
      <c r="P56" s="442"/>
      <c r="Q56" s="442"/>
      <c r="R56" s="442"/>
      <c r="S56" s="442"/>
      <c r="T56" s="442"/>
      <c r="U56" s="442"/>
      <c r="V56" s="442"/>
      <c r="W56" s="443"/>
      <c r="X56" s="450"/>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451"/>
      <c r="BJ56" s="452"/>
      <c r="BK56" s="459"/>
      <c r="BL56" s="460"/>
      <c r="BM56" s="460"/>
      <c r="BN56" s="460"/>
      <c r="BO56" s="461"/>
      <c r="BP56" s="468"/>
      <c r="BQ56" s="469"/>
      <c r="BR56" s="469"/>
      <c r="BS56" s="469"/>
      <c r="BT56" s="469"/>
      <c r="BU56" s="469"/>
      <c r="BV56" s="469"/>
      <c r="BW56" s="469"/>
      <c r="BX56" s="470"/>
    </row>
    <row r="57" spans="1:76" s="1" customFormat="1" ht="20.25" customHeight="1" x14ac:dyDescent="0.2">
      <c r="A57" s="48"/>
      <c r="B57" s="434"/>
      <c r="C57" s="435"/>
      <c r="D57" s="441"/>
      <c r="E57" s="442"/>
      <c r="F57" s="442"/>
      <c r="G57" s="442"/>
      <c r="H57" s="442"/>
      <c r="I57" s="442"/>
      <c r="J57" s="442"/>
      <c r="K57" s="442"/>
      <c r="L57" s="442"/>
      <c r="M57" s="442"/>
      <c r="N57" s="442"/>
      <c r="O57" s="442"/>
      <c r="P57" s="442"/>
      <c r="Q57" s="442"/>
      <c r="R57" s="442"/>
      <c r="S57" s="442"/>
      <c r="T57" s="442"/>
      <c r="U57" s="442"/>
      <c r="V57" s="442"/>
      <c r="W57" s="443"/>
      <c r="X57" s="450"/>
      <c r="Y57" s="451"/>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1"/>
      <c r="AW57" s="451"/>
      <c r="AX57" s="451"/>
      <c r="AY57" s="451"/>
      <c r="AZ57" s="451"/>
      <c r="BA57" s="451"/>
      <c r="BB57" s="451"/>
      <c r="BC57" s="451"/>
      <c r="BD57" s="451"/>
      <c r="BE57" s="451"/>
      <c r="BF57" s="451"/>
      <c r="BG57" s="451"/>
      <c r="BH57" s="451"/>
      <c r="BI57" s="451"/>
      <c r="BJ57" s="452"/>
      <c r="BK57" s="459"/>
      <c r="BL57" s="460"/>
      <c r="BM57" s="460"/>
      <c r="BN57" s="460"/>
      <c r="BO57" s="461"/>
      <c r="BP57" s="468"/>
      <c r="BQ57" s="469"/>
      <c r="BR57" s="469"/>
      <c r="BS57" s="469"/>
      <c r="BT57" s="469"/>
      <c r="BU57" s="469"/>
      <c r="BV57" s="469"/>
      <c r="BW57" s="469"/>
      <c r="BX57" s="470"/>
    </row>
    <row r="58" spans="1:76" s="48" customFormat="1" ht="20.25" customHeight="1" x14ac:dyDescent="0.2">
      <c r="B58" s="434"/>
      <c r="C58" s="435"/>
      <c r="D58" s="441"/>
      <c r="E58" s="442"/>
      <c r="F58" s="442"/>
      <c r="G58" s="442"/>
      <c r="H58" s="442"/>
      <c r="I58" s="442"/>
      <c r="J58" s="442"/>
      <c r="K58" s="442"/>
      <c r="L58" s="442"/>
      <c r="M58" s="442"/>
      <c r="N58" s="442"/>
      <c r="O58" s="442"/>
      <c r="P58" s="442"/>
      <c r="Q58" s="442"/>
      <c r="R58" s="442"/>
      <c r="S58" s="442"/>
      <c r="T58" s="442"/>
      <c r="U58" s="442"/>
      <c r="V58" s="442"/>
      <c r="W58" s="443"/>
      <c r="X58" s="450"/>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451"/>
      <c r="AZ58" s="451"/>
      <c r="BA58" s="451"/>
      <c r="BB58" s="451"/>
      <c r="BC58" s="451"/>
      <c r="BD58" s="451"/>
      <c r="BE58" s="451"/>
      <c r="BF58" s="451"/>
      <c r="BG58" s="451"/>
      <c r="BH58" s="451"/>
      <c r="BI58" s="451"/>
      <c r="BJ58" s="452"/>
      <c r="BK58" s="459"/>
      <c r="BL58" s="460"/>
      <c r="BM58" s="460"/>
      <c r="BN58" s="460"/>
      <c r="BO58" s="461"/>
      <c r="BP58" s="468"/>
      <c r="BQ58" s="469"/>
      <c r="BR58" s="469"/>
      <c r="BS58" s="469"/>
      <c r="BT58" s="469"/>
      <c r="BU58" s="469"/>
      <c r="BV58" s="469"/>
      <c r="BW58" s="469"/>
      <c r="BX58" s="470"/>
    </row>
    <row r="59" spans="1:76" s="48" customFormat="1" ht="20.25" customHeight="1" x14ac:dyDescent="0.2">
      <c r="B59" s="436"/>
      <c r="C59" s="437"/>
      <c r="D59" s="444"/>
      <c r="E59" s="445"/>
      <c r="F59" s="445"/>
      <c r="G59" s="445"/>
      <c r="H59" s="445"/>
      <c r="I59" s="445"/>
      <c r="J59" s="445"/>
      <c r="K59" s="445"/>
      <c r="L59" s="445"/>
      <c r="M59" s="445"/>
      <c r="N59" s="445"/>
      <c r="O59" s="445"/>
      <c r="P59" s="445"/>
      <c r="Q59" s="445"/>
      <c r="R59" s="445"/>
      <c r="S59" s="445"/>
      <c r="T59" s="445"/>
      <c r="U59" s="445"/>
      <c r="V59" s="445"/>
      <c r="W59" s="446"/>
      <c r="X59" s="453"/>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454"/>
      <c r="BC59" s="454"/>
      <c r="BD59" s="454"/>
      <c r="BE59" s="454"/>
      <c r="BF59" s="454"/>
      <c r="BG59" s="454"/>
      <c r="BH59" s="454"/>
      <c r="BI59" s="454"/>
      <c r="BJ59" s="455"/>
      <c r="BK59" s="462"/>
      <c r="BL59" s="463"/>
      <c r="BM59" s="463"/>
      <c r="BN59" s="463"/>
      <c r="BO59" s="464"/>
      <c r="BP59" s="471"/>
      <c r="BQ59" s="472"/>
      <c r="BR59" s="472"/>
      <c r="BS59" s="472"/>
      <c r="BT59" s="472"/>
      <c r="BU59" s="472"/>
      <c r="BV59" s="472"/>
      <c r="BW59" s="472"/>
      <c r="BX59" s="473"/>
    </row>
    <row r="60" spans="1:76" s="48" customFormat="1" ht="20.25" customHeight="1" x14ac:dyDescent="0.2">
      <c r="A60" s="1"/>
      <c r="B60" s="432" t="s">
        <v>55</v>
      </c>
      <c r="C60" s="433"/>
      <c r="D60" s="438"/>
      <c r="E60" s="439"/>
      <c r="F60" s="439"/>
      <c r="G60" s="439"/>
      <c r="H60" s="439"/>
      <c r="I60" s="439"/>
      <c r="J60" s="439"/>
      <c r="K60" s="439"/>
      <c r="L60" s="439"/>
      <c r="M60" s="439"/>
      <c r="N60" s="439"/>
      <c r="O60" s="439"/>
      <c r="P60" s="439"/>
      <c r="Q60" s="439"/>
      <c r="R60" s="439"/>
      <c r="S60" s="439"/>
      <c r="T60" s="439"/>
      <c r="U60" s="439"/>
      <c r="V60" s="439"/>
      <c r="W60" s="440"/>
      <c r="X60" s="447"/>
      <c r="Y60" s="448"/>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448"/>
      <c r="BB60" s="448"/>
      <c r="BC60" s="448"/>
      <c r="BD60" s="448"/>
      <c r="BE60" s="448"/>
      <c r="BF60" s="448"/>
      <c r="BG60" s="448"/>
      <c r="BH60" s="448"/>
      <c r="BI60" s="448"/>
      <c r="BJ60" s="449"/>
      <c r="BK60" s="456"/>
      <c r="BL60" s="457"/>
      <c r="BM60" s="457"/>
      <c r="BN60" s="457"/>
      <c r="BO60" s="458"/>
      <c r="BP60" s="465"/>
      <c r="BQ60" s="466"/>
      <c r="BR60" s="466"/>
      <c r="BS60" s="466"/>
      <c r="BT60" s="466"/>
      <c r="BU60" s="466"/>
      <c r="BV60" s="466"/>
      <c r="BW60" s="466"/>
      <c r="BX60" s="467"/>
    </row>
    <row r="61" spans="1:76" s="48" customFormat="1" ht="20.25" customHeight="1" x14ac:dyDescent="0.2">
      <c r="B61" s="434"/>
      <c r="C61" s="435"/>
      <c r="D61" s="441"/>
      <c r="E61" s="442"/>
      <c r="F61" s="442"/>
      <c r="G61" s="442"/>
      <c r="H61" s="442"/>
      <c r="I61" s="442"/>
      <c r="J61" s="442"/>
      <c r="K61" s="442"/>
      <c r="L61" s="442"/>
      <c r="M61" s="442"/>
      <c r="N61" s="442"/>
      <c r="O61" s="442"/>
      <c r="P61" s="442"/>
      <c r="Q61" s="442"/>
      <c r="R61" s="442"/>
      <c r="S61" s="442"/>
      <c r="T61" s="442"/>
      <c r="U61" s="442"/>
      <c r="V61" s="442"/>
      <c r="W61" s="443"/>
      <c r="X61" s="450"/>
      <c r="Y61" s="451"/>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1"/>
      <c r="AW61" s="451"/>
      <c r="AX61" s="451"/>
      <c r="AY61" s="451"/>
      <c r="AZ61" s="451"/>
      <c r="BA61" s="451"/>
      <c r="BB61" s="451"/>
      <c r="BC61" s="451"/>
      <c r="BD61" s="451"/>
      <c r="BE61" s="451"/>
      <c r="BF61" s="451"/>
      <c r="BG61" s="451"/>
      <c r="BH61" s="451"/>
      <c r="BI61" s="451"/>
      <c r="BJ61" s="452"/>
      <c r="BK61" s="459"/>
      <c r="BL61" s="460"/>
      <c r="BM61" s="460"/>
      <c r="BN61" s="460"/>
      <c r="BO61" s="461"/>
      <c r="BP61" s="468"/>
      <c r="BQ61" s="469"/>
      <c r="BR61" s="469"/>
      <c r="BS61" s="469"/>
      <c r="BT61" s="469"/>
      <c r="BU61" s="469"/>
      <c r="BV61" s="469"/>
      <c r="BW61" s="469"/>
      <c r="BX61" s="470"/>
    </row>
    <row r="62" spans="1:76" s="48" customFormat="1" ht="20.25" customHeight="1" x14ac:dyDescent="0.2">
      <c r="B62" s="434"/>
      <c r="C62" s="435"/>
      <c r="D62" s="441"/>
      <c r="E62" s="442"/>
      <c r="F62" s="442"/>
      <c r="G62" s="442"/>
      <c r="H62" s="442"/>
      <c r="I62" s="442"/>
      <c r="J62" s="442"/>
      <c r="K62" s="442"/>
      <c r="L62" s="442"/>
      <c r="M62" s="442"/>
      <c r="N62" s="442"/>
      <c r="O62" s="442"/>
      <c r="P62" s="442"/>
      <c r="Q62" s="442"/>
      <c r="R62" s="442"/>
      <c r="S62" s="442"/>
      <c r="T62" s="442"/>
      <c r="U62" s="442"/>
      <c r="V62" s="442"/>
      <c r="W62" s="443"/>
      <c r="X62" s="450"/>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1"/>
      <c r="AZ62" s="451"/>
      <c r="BA62" s="451"/>
      <c r="BB62" s="451"/>
      <c r="BC62" s="451"/>
      <c r="BD62" s="451"/>
      <c r="BE62" s="451"/>
      <c r="BF62" s="451"/>
      <c r="BG62" s="451"/>
      <c r="BH62" s="451"/>
      <c r="BI62" s="451"/>
      <c r="BJ62" s="452"/>
      <c r="BK62" s="459"/>
      <c r="BL62" s="460"/>
      <c r="BM62" s="460"/>
      <c r="BN62" s="460"/>
      <c r="BO62" s="461"/>
      <c r="BP62" s="468"/>
      <c r="BQ62" s="469"/>
      <c r="BR62" s="469"/>
      <c r="BS62" s="469"/>
      <c r="BT62" s="469"/>
      <c r="BU62" s="469"/>
      <c r="BV62" s="469"/>
      <c r="BW62" s="469"/>
      <c r="BX62" s="470"/>
    </row>
    <row r="63" spans="1:76" s="1" customFormat="1" ht="20.25" customHeight="1" x14ac:dyDescent="0.2">
      <c r="A63" s="48"/>
      <c r="B63" s="434"/>
      <c r="C63" s="435"/>
      <c r="D63" s="441"/>
      <c r="E63" s="442"/>
      <c r="F63" s="442"/>
      <c r="G63" s="442"/>
      <c r="H63" s="442"/>
      <c r="I63" s="442"/>
      <c r="J63" s="442"/>
      <c r="K63" s="442"/>
      <c r="L63" s="442"/>
      <c r="M63" s="442"/>
      <c r="N63" s="442"/>
      <c r="O63" s="442"/>
      <c r="P63" s="442"/>
      <c r="Q63" s="442"/>
      <c r="R63" s="442"/>
      <c r="S63" s="442"/>
      <c r="T63" s="442"/>
      <c r="U63" s="442"/>
      <c r="V63" s="442"/>
      <c r="W63" s="443"/>
      <c r="X63" s="450"/>
      <c r="Y63" s="451"/>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1"/>
      <c r="AW63" s="451"/>
      <c r="AX63" s="451"/>
      <c r="AY63" s="451"/>
      <c r="AZ63" s="451"/>
      <c r="BA63" s="451"/>
      <c r="BB63" s="451"/>
      <c r="BC63" s="451"/>
      <c r="BD63" s="451"/>
      <c r="BE63" s="451"/>
      <c r="BF63" s="451"/>
      <c r="BG63" s="451"/>
      <c r="BH63" s="451"/>
      <c r="BI63" s="451"/>
      <c r="BJ63" s="452"/>
      <c r="BK63" s="459"/>
      <c r="BL63" s="460"/>
      <c r="BM63" s="460"/>
      <c r="BN63" s="460"/>
      <c r="BO63" s="461"/>
      <c r="BP63" s="468"/>
      <c r="BQ63" s="469"/>
      <c r="BR63" s="469"/>
      <c r="BS63" s="469"/>
      <c r="BT63" s="469"/>
      <c r="BU63" s="469"/>
      <c r="BV63" s="469"/>
      <c r="BW63" s="469"/>
      <c r="BX63" s="470"/>
    </row>
    <row r="64" spans="1:76" s="48" customFormat="1" ht="20.25" customHeight="1" x14ac:dyDescent="0.2">
      <c r="B64" s="434"/>
      <c r="C64" s="435"/>
      <c r="D64" s="441"/>
      <c r="E64" s="442"/>
      <c r="F64" s="442"/>
      <c r="G64" s="442"/>
      <c r="H64" s="442"/>
      <c r="I64" s="442"/>
      <c r="J64" s="442"/>
      <c r="K64" s="442"/>
      <c r="L64" s="442"/>
      <c r="M64" s="442"/>
      <c r="N64" s="442"/>
      <c r="O64" s="442"/>
      <c r="P64" s="442"/>
      <c r="Q64" s="442"/>
      <c r="R64" s="442"/>
      <c r="S64" s="442"/>
      <c r="T64" s="442"/>
      <c r="U64" s="442"/>
      <c r="V64" s="442"/>
      <c r="W64" s="443"/>
      <c r="X64" s="450"/>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1"/>
      <c r="BC64" s="451"/>
      <c r="BD64" s="451"/>
      <c r="BE64" s="451"/>
      <c r="BF64" s="451"/>
      <c r="BG64" s="451"/>
      <c r="BH64" s="451"/>
      <c r="BI64" s="451"/>
      <c r="BJ64" s="452"/>
      <c r="BK64" s="459"/>
      <c r="BL64" s="460"/>
      <c r="BM64" s="460"/>
      <c r="BN64" s="460"/>
      <c r="BO64" s="461"/>
      <c r="BP64" s="468"/>
      <c r="BQ64" s="469"/>
      <c r="BR64" s="469"/>
      <c r="BS64" s="469"/>
      <c r="BT64" s="469"/>
      <c r="BU64" s="469"/>
      <c r="BV64" s="469"/>
      <c r="BW64" s="469"/>
      <c r="BX64" s="470"/>
    </row>
    <row r="65" spans="2:76" s="48" customFormat="1" ht="20.25" customHeight="1" x14ac:dyDescent="0.2">
      <c r="B65" s="436"/>
      <c r="C65" s="437"/>
      <c r="D65" s="444"/>
      <c r="E65" s="445"/>
      <c r="F65" s="445"/>
      <c r="G65" s="445"/>
      <c r="H65" s="445"/>
      <c r="I65" s="445"/>
      <c r="J65" s="445"/>
      <c r="K65" s="445"/>
      <c r="L65" s="445"/>
      <c r="M65" s="445"/>
      <c r="N65" s="445"/>
      <c r="O65" s="445"/>
      <c r="P65" s="445"/>
      <c r="Q65" s="445"/>
      <c r="R65" s="445"/>
      <c r="S65" s="445"/>
      <c r="T65" s="445"/>
      <c r="U65" s="445"/>
      <c r="V65" s="445"/>
      <c r="W65" s="446"/>
      <c r="X65" s="453"/>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4"/>
      <c r="BC65" s="454"/>
      <c r="BD65" s="454"/>
      <c r="BE65" s="454"/>
      <c r="BF65" s="454"/>
      <c r="BG65" s="454"/>
      <c r="BH65" s="454"/>
      <c r="BI65" s="454"/>
      <c r="BJ65" s="455"/>
      <c r="BK65" s="462"/>
      <c r="BL65" s="463"/>
      <c r="BM65" s="463"/>
      <c r="BN65" s="463"/>
      <c r="BO65" s="464"/>
      <c r="BP65" s="471"/>
      <c r="BQ65" s="472"/>
      <c r="BR65" s="472"/>
      <c r="BS65" s="472"/>
      <c r="BT65" s="472"/>
      <c r="BU65" s="472"/>
      <c r="BV65" s="472"/>
      <c r="BW65" s="472"/>
      <c r="BX65" s="473"/>
    </row>
    <row r="66" spans="2:76" s="48" customFormat="1" ht="20.25" customHeight="1" x14ac:dyDescent="0.2">
      <c r="B66" s="432" t="s">
        <v>56</v>
      </c>
      <c r="C66" s="433"/>
      <c r="D66" s="438"/>
      <c r="E66" s="439"/>
      <c r="F66" s="439"/>
      <c r="G66" s="439"/>
      <c r="H66" s="439"/>
      <c r="I66" s="439"/>
      <c r="J66" s="439"/>
      <c r="K66" s="439"/>
      <c r="L66" s="439"/>
      <c r="M66" s="439"/>
      <c r="N66" s="439"/>
      <c r="O66" s="439"/>
      <c r="P66" s="439"/>
      <c r="Q66" s="439"/>
      <c r="R66" s="439"/>
      <c r="S66" s="439"/>
      <c r="T66" s="439"/>
      <c r="U66" s="439"/>
      <c r="V66" s="439"/>
      <c r="W66" s="440"/>
      <c r="X66" s="447"/>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8"/>
      <c r="AY66" s="448"/>
      <c r="AZ66" s="448"/>
      <c r="BA66" s="448"/>
      <c r="BB66" s="448"/>
      <c r="BC66" s="448"/>
      <c r="BD66" s="448"/>
      <c r="BE66" s="448"/>
      <c r="BF66" s="448"/>
      <c r="BG66" s="448"/>
      <c r="BH66" s="448"/>
      <c r="BI66" s="448"/>
      <c r="BJ66" s="449"/>
      <c r="BK66" s="456"/>
      <c r="BL66" s="457"/>
      <c r="BM66" s="457"/>
      <c r="BN66" s="457"/>
      <c r="BO66" s="458"/>
      <c r="BP66" s="465"/>
      <c r="BQ66" s="466"/>
      <c r="BR66" s="466"/>
      <c r="BS66" s="466"/>
      <c r="BT66" s="466"/>
      <c r="BU66" s="466"/>
      <c r="BV66" s="466"/>
      <c r="BW66" s="466"/>
      <c r="BX66" s="467"/>
    </row>
    <row r="67" spans="2:76" s="48" customFormat="1" ht="20.25" customHeight="1" x14ac:dyDescent="0.2">
      <c r="B67" s="434"/>
      <c r="C67" s="435"/>
      <c r="D67" s="441"/>
      <c r="E67" s="442"/>
      <c r="F67" s="442"/>
      <c r="G67" s="442"/>
      <c r="H67" s="442"/>
      <c r="I67" s="442"/>
      <c r="J67" s="442"/>
      <c r="K67" s="442"/>
      <c r="L67" s="442"/>
      <c r="M67" s="442"/>
      <c r="N67" s="442"/>
      <c r="O67" s="442"/>
      <c r="P67" s="442"/>
      <c r="Q67" s="442"/>
      <c r="R67" s="442"/>
      <c r="S67" s="442"/>
      <c r="T67" s="442"/>
      <c r="U67" s="442"/>
      <c r="V67" s="442"/>
      <c r="W67" s="443"/>
      <c r="X67" s="450"/>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1"/>
      <c r="BD67" s="451"/>
      <c r="BE67" s="451"/>
      <c r="BF67" s="451"/>
      <c r="BG67" s="451"/>
      <c r="BH67" s="451"/>
      <c r="BI67" s="451"/>
      <c r="BJ67" s="452"/>
      <c r="BK67" s="459"/>
      <c r="BL67" s="460"/>
      <c r="BM67" s="460"/>
      <c r="BN67" s="460"/>
      <c r="BO67" s="461"/>
      <c r="BP67" s="468"/>
      <c r="BQ67" s="469"/>
      <c r="BR67" s="469"/>
      <c r="BS67" s="469"/>
      <c r="BT67" s="469"/>
      <c r="BU67" s="469"/>
      <c r="BV67" s="469"/>
      <c r="BW67" s="469"/>
      <c r="BX67" s="470"/>
    </row>
    <row r="68" spans="2:76" s="48" customFormat="1" ht="20.25" customHeight="1" x14ac:dyDescent="0.2">
      <c r="B68" s="434"/>
      <c r="C68" s="435"/>
      <c r="D68" s="441"/>
      <c r="E68" s="442"/>
      <c r="F68" s="442"/>
      <c r="G68" s="442"/>
      <c r="H68" s="442"/>
      <c r="I68" s="442"/>
      <c r="J68" s="442"/>
      <c r="K68" s="442"/>
      <c r="L68" s="442"/>
      <c r="M68" s="442"/>
      <c r="N68" s="442"/>
      <c r="O68" s="442"/>
      <c r="P68" s="442"/>
      <c r="Q68" s="442"/>
      <c r="R68" s="442"/>
      <c r="S68" s="442"/>
      <c r="T68" s="442"/>
      <c r="U68" s="442"/>
      <c r="V68" s="442"/>
      <c r="W68" s="443"/>
      <c r="X68" s="450"/>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1"/>
      <c r="AX68" s="451"/>
      <c r="AY68" s="451"/>
      <c r="AZ68" s="451"/>
      <c r="BA68" s="451"/>
      <c r="BB68" s="451"/>
      <c r="BC68" s="451"/>
      <c r="BD68" s="451"/>
      <c r="BE68" s="451"/>
      <c r="BF68" s="451"/>
      <c r="BG68" s="451"/>
      <c r="BH68" s="451"/>
      <c r="BI68" s="451"/>
      <c r="BJ68" s="452"/>
      <c r="BK68" s="459"/>
      <c r="BL68" s="460"/>
      <c r="BM68" s="460"/>
      <c r="BN68" s="460"/>
      <c r="BO68" s="461"/>
      <c r="BP68" s="468"/>
      <c r="BQ68" s="469"/>
      <c r="BR68" s="469"/>
      <c r="BS68" s="469"/>
      <c r="BT68" s="469"/>
      <c r="BU68" s="469"/>
      <c r="BV68" s="469"/>
      <c r="BW68" s="469"/>
      <c r="BX68" s="470"/>
    </row>
    <row r="69" spans="2:76" s="48" customFormat="1" ht="20.25" customHeight="1" x14ac:dyDescent="0.2">
      <c r="B69" s="434"/>
      <c r="C69" s="435"/>
      <c r="D69" s="441"/>
      <c r="E69" s="442"/>
      <c r="F69" s="442"/>
      <c r="G69" s="442"/>
      <c r="H69" s="442"/>
      <c r="I69" s="442"/>
      <c r="J69" s="442"/>
      <c r="K69" s="442"/>
      <c r="L69" s="442"/>
      <c r="M69" s="442"/>
      <c r="N69" s="442"/>
      <c r="O69" s="442"/>
      <c r="P69" s="442"/>
      <c r="Q69" s="442"/>
      <c r="R69" s="442"/>
      <c r="S69" s="442"/>
      <c r="T69" s="442"/>
      <c r="U69" s="442"/>
      <c r="V69" s="442"/>
      <c r="W69" s="443"/>
      <c r="X69" s="450"/>
      <c r="Y69" s="451"/>
      <c r="Z69" s="451"/>
      <c r="AA69" s="451"/>
      <c r="AB69" s="451"/>
      <c r="AC69" s="451"/>
      <c r="AD69" s="451"/>
      <c r="AE69" s="451"/>
      <c r="AF69" s="451"/>
      <c r="AG69" s="451"/>
      <c r="AH69" s="451"/>
      <c r="AI69" s="451"/>
      <c r="AJ69" s="451"/>
      <c r="AK69" s="451"/>
      <c r="AL69" s="451"/>
      <c r="AM69" s="451"/>
      <c r="AN69" s="451"/>
      <c r="AO69" s="451"/>
      <c r="AP69" s="451"/>
      <c r="AQ69" s="451"/>
      <c r="AR69" s="451"/>
      <c r="AS69" s="451"/>
      <c r="AT69" s="451"/>
      <c r="AU69" s="451"/>
      <c r="AV69" s="451"/>
      <c r="AW69" s="451"/>
      <c r="AX69" s="451"/>
      <c r="AY69" s="451"/>
      <c r="AZ69" s="451"/>
      <c r="BA69" s="451"/>
      <c r="BB69" s="451"/>
      <c r="BC69" s="451"/>
      <c r="BD69" s="451"/>
      <c r="BE69" s="451"/>
      <c r="BF69" s="451"/>
      <c r="BG69" s="451"/>
      <c r="BH69" s="451"/>
      <c r="BI69" s="451"/>
      <c r="BJ69" s="452"/>
      <c r="BK69" s="459"/>
      <c r="BL69" s="460"/>
      <c r="BM69" s="460"/>
      <c r="BN69" s="460"/>
      <c r="BO69" s="461"/>
      <c r="BP69" s="468"/>
      <c r="BQ69" s="469"/>
      <c r="BR69" s="469"/>
      <c r="BS69" s="469"/>
      <c r="BT69" s="469"/>
      <c r="BU69" s="469"/>
      <c r="BV69" s="469"/>
      <c r="BW69" s="469"/>
      <c r="BX69" s="470"/>
    </row>
    <row r="70" spans="2:76" s="48" customFormat="1" ht="20.25" customHeight="1" x14ac:dyDescent="0.2">
      <c r="B70" s="434"/>
      <c r="C70" s="435"/>
      <c r="D70" s="441"/>
      <c r="E70" s="442"/>
      <c r="F70" s="442"/>
      <c r="G70" s="442"/>
      <c r="H70" s="442"/>
      <c r="I70" s="442"/>
      <c r="J70" s="442"/>
      <c r="K70" s="442"/>
      <c r="L70" s="442"/>
      <c r="M70" s="442"/>
      <c r="N70" s="442"/>
      <c r="O70" s="442"/>
      <c r="P70" s="442"/>
      <c r="Q70" s="442"/>
      <c r="R70" s="442"/>
      <c r="S70" s="442"/>
      <c r="T70" s="442"/>
      <c r="U70" s="442"/>
      <c r="V70" s="442"/>
      <c r="W70" s="443"/>
      <c r="X70" s="450"/>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1"/>
      <c r="AY70" s="451"/>
      <c r="AZ70" s="451"/>
      <c r="BA70" s="451"/>
      <c r="BB70" s="451"/>
      <c r="BC70" s="451"/>
      <c r="BD70" s="451"/>
      <c r="BE70" s="451"/>
      <c r="BF70" s="451"/>
      <c r="BG70" s="451"/>
      <c r="BH70" s="451"/>
      <c r="BI70" s="451"/>
      <c r="BJ70" s="452"/>
      <c r="BK70" s="459"/>
      <c r="BL70" s="460"/>
      <c r="BM70" s="460"/>
      <c r="BN70" s="460"/>
      <c r="BO70" s="461"/>
      <c r="BP70" s="468"/>
      <c r="BQ70" s="469"/>
      <c r="BR70" s="469"/>
      <c r="BS70" s="469"/>
      <c r="BT70" s="469"/>
      <c r="BU70" s="469"/>
      <c r="BV70" s="469"/>
      <c r="BW70" s="469"/>
      <c r="BX70" s="470"/>
    </row>
    <row r="71" spans="2:76" s="48" customFormat="1" ht="20.25" customHeight="1" x14ac:dyDescent="0.2">
      <c r="B71" s="436"/>
      <c r="C71" s="437"/>
      <c r="D71" s="444"/>
      <c r="E71" s="445"/>
      <c r="F71" s="445"/>
      <c r="G71" s="445"/>
      <c r="H71" s="445"/>
      <c r="I71" s="445"/>
      <c r="J71" s="445"/>
      <c r="K71" s="445"/>
      <c r="L71" s="445"/>
      <c r="M71" s="445"/>
      <c r="N71" s="445"/>
      <c r="O71" s="445"/>
      <c r="P71" s="445"/>
      <c r="Q71" s="445"/>
      <c r="R71" s="445"/>
      <c r="S71" s="445"/>
      <c r="T71" s="445"/>
      <c r="U71" s="445"/>
      <c r="V71" s="445"/>
      <c r="W71" s="446"/>
      <c r="X71" s="453"/>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4"/>
      <c r="BC71" s="454"/>
      <c r="BD71" s="454"/>
      <c r="BE71" s="454"/>
      <c r="BF71" s="454"/>
      <c r="BG71" s="454"/>
      <c r="BH71" s="454"/>
      <c r="BI71" s="454"/>
      <c r="BJ71" s="455"/>
      <c r="BK71" s="462"/>
      <c r="BL71" s="463"/>
      <c r="BM71" s="463"/>
      <c r="BN71" s="463"/>
      <c r="BO71" s="464"/>
      <c r="BP71" s="471"/>
      <c r="BQ71" s="472"/>
      <c r="BR71" s="472"/>
      <c r="BS71" s="472"/>
      <c r="BT71" s="472"/>
      <c r="BU71" s="472"/>
      <c r="BV71" s="472"/>
      <c r="BW71" s="472"/>
      <c r="BX71" s="473"/>
    </row>
    <row r="72" spans="2:76" s="48" customFormat="1" ht="20.25" customHeight="1" x14ac:dyDescent="0.2">
      <c r="B72" s="432" t="s">
        <v>62</v>
      </c>
      <c r="C72" s="433"/>
      <c r="D72" s="438"/>
      <c r="E72" s="439"/>
      <c r="F72" s="439"/>
      <c r="G72" s="439"/>
      <c r="H72" s="439"/>
      <c r="I72" s="439"/>
      <c r="J72" s="439"/>
      <c r="K72" s="439"/>
      <c r="L72" s="439"/>
      <c r="M72" s="439"/>
      <c r="N72" s="439"/>
      <c r="O72" s="439"/>
      <c r="P72" s="439"/>
      <c r="Q72" s="439"/>
      <c r="R72" s="439"/>
      <c r="S72" s="439"/>
      <c r="T72" s="439"/>
      <c r="U72" s="439"/>
      <c r="V72" s="439"/>
      <c r="W72" s="440"/>
      <c r="X72" s="447"/>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8"/>
      <c r="AY72" s="448"/>
      <c r="AZ72" s="448"/>
      <c r="BA72" s="448"/>
      <c r="BB72" s="448"/>
      <c r="BC72" s="448"/>
      <c r="BD72" s="448"/>
      <c r="BE72" s="448"/>
      <c r="BF72" s="448"/>
      <c r="BG72" s="448"/>
      <c r="BH72" s="448"/>
      <c r="BI72" s="448"/>
      <c r="BJ72" s="449"/>
      <c r="BK72" s="456"/>
      <c r="BL72" s="457"/>
      <c r="BM72" s="457"/>
      <c r="BN72" s="457"/>
      <c r="BO72" s="458"/>
      <c r="BP72" s="465"/>
      <c r="BQ72" s="466"/>
      <c r="BR72" s="466"/>
      <c r="BS72" s="466"/>
      <c r="BT72" s="466"/>
      <c r="BU72" s="466"/>
      <c r="BV72" s="466"/>
      <c r="BW72" s="466"/>
      <c r="BX72" s="467"/>
    </row>
    <row r="73" spans="2:76" s="48" customFormat="1" ht="20.25" customHeight="1" x14ac:dyDescent="0.2">
      <c r="B73" s="434"/>
      <c r="C73" s="435"/>
      <c r="D73" s="441"/>
      <c r="E73" s="442"/>
      <c r="F73" s="442"/>
      <c r="G73" s="442"/>
      <c r="H73" s="442"/>
      <c r="I73" s="442"/>
      <c r="J73" s="442"/>
      <c r="K73" s="442"/>
      <c r="L73" s="442"/>
      <c r="M73" s="442"/>
      <c r="N73" s="442"/>
      <c r="O73" s="442"/>
      <c r="P73" s="442"/>
      <c r="Q73" s="442"/>
      <c r="R73" s="442"/>
      <c r="S73" s="442"/>
      <c r="T73" s="442"/>
      <c r="U73" s="442"/>
      <c r="V73" s="442"/>
      <c r="W73" s="443"/>
      <c r="X73" s="450"/>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1"/>
      <c r="AY73" s="451"/>
      <c r="AZ73" s="451"/>
      <c r="BA73" s="451"/>
      <c r="BB73" s="451"/>
      <c r="BC73" s="451"/>
      <c r="BD73" s="451"/>
      <c r="BE73" s="451"/>
      <c r="BF73" s="451"/>
      <c r="BG73" s="451"/>
      <c r="BH73" s="451"/>
      <c r="BI73" s="451"/>
      <c r="BJ73" s="452"/>
      <c r="BK73" s="459"/>
      <c r="BL73" s="460"/>
      <c r="BM73" s="460"/>
      <c r="BN73" s="460"/>
      <c r="BO73" s="461"/>
      <c r="BP73" s="468"/>
      <c r="BQ73" s="469"/>
      <c r="BR73" s="469"/>
      <c r="BS73" s="469"/>
      <c r="BT73" s="469"/>
      <c r="BU73" s="469"/>
      <c r="BV73" s="469"/>
      <c r="BW73" s="469"/>
      <c r="BX73" s="470"/>
    </row>
    <row r="74" spans="2:76" s="48" customFormat="1" ht="20.25" customHeight="1" x14ac:dyDescent="0.2">
      <c r="B74" s="434"/>
      <c r="C74" s="435"/>
      <c r="D74" s="441"/>
      <c r="E74" s="442"/>
      <c r="F74" s="442"/>
      <c r="G74" s="442"/>
      <c r="H74" s="442"/>
      <c r="I74" s="442"/>
      <c r="J74" s="442"/>
      <c r="K74" s="442"/>
      <c r="L74" s="442"/>
      <c r="M74" s="442"/>
      <c r="N74" s="442"/>
      <c r="O74" s="442"/>
      <c r="P74" s="442"/>
      <c r="Q74" s="442"/>
      <c r="R74" s="442"/>
      <c r="S74" s="442"/>
      <c r="T74" s="442"/>
      <c r="U74" s="442"/>
      <c r="V74" s="442"/>
      <c r="W74" s="443"/>
      <c r="X74" s="450"/>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1"/>
      <c r="AY74" s="451"/>
      <c r="AZ74" s="451"/>
      <c r="BA74" s="451"/>
      <c r="BB74" s="451"/>
      <c r="BC74" s="451"/>
      <c r="BD74" s="451"/>
      <c r="BE74" s="451"/>
      <c r="BF74" s="451"/>
      <c r="BG74" s="451"/>
      <c r="BH74" s="451"/>
      <c r="BI74" s="451"/>
      <c r="BJ74" s="452"/>
      <c r="BK74" s="459"/>
      <c r="BL74" s="460"/>
      <c r="BM74" s="460"/>
      <c r="BN74" s="460"/>
      <c r="BO74" s="461"/>
      <c r="BP74" s="468"/>
      <c r="BQ74" s="469"/>
      <c r="BR74" s="469"/>
      <c r="BS74" s="469"/>
      <c r="BT74" s="469"/>
      <c r="BU74" s="469"/>
      <c r="BV74" s="469"/>
      <c r="BW74" s="469"/>
      <c r="BX74" s="470"/>
    </row>
    <row r="75" spans="2:76" s="48" customFormat="1" ht="20.25" customHeight="1" x14ac:dyDescent="0.2">
      <c r="B75" s="434"/>
      <c r="C75" s="435"/>
      <c r="D75" s="441"/>
      <c r="E75" s="442"/>
      <c r="F75" s="442"/>
      <c r="G75" s="442"/>
      <c r="H75" s="442"/>
      <c r="I75" s="442"/>
      <c r="J75" s="442"/>
      <c r="K75" s="442"/>
      <c r="L75" s="442"/>
      <c r="M75" s="442"/>
      <c r="N75" s="442"/>
      <c r="O75" s="442"/>
      <c r="P75" s="442"/>
      <c r="Q75" s="442"/>
      <c r="R75" s="442"/>
      <c r="S75" s="442"/>
      <c r="T75" s="442"/>
      <c r="U75" s="442"/>
      <c r="V75" s="442"/>
      <c r="W75" s="443"/>
      <c r="X75" s="450"/>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1"/>
      <c r="AY75" s="451"/>
      <c r="AZ75" s="451"/>
      <c r="BA75" s="451"/>
      <c r="BB75" s="451"/>
      <c r="BC75" s="451"/>
      <c r="BD75" s="451"/>
      <c r="BE75" s="451"/>
      <c r="BF75" s="451"/>
      <c r="BG75" s="451"/>
      <c r="BH75" s="451"/>
      <c r="BI75" s="451"/>
      <c r="BJ75" s="452"/>
      <c r="BK75" s="459"/>
      <c r="BL75" s="460"/>
      <c r="BM75" s="460"/>
      <c r="BN75" s="460"/>
      <c r="BO75" s="461"/>
      <c r="BP75" s="468"/>
      <c r="BQ75" s="469"/>
      <c r="BR75" s="469"/>
      <c r="BS75" s="469"/>
      <c r="BT75" s="469"/>
      <c r="BU75" s="469"/>
      <c r="BV75" s="469"/>
      <c r="BW75" s="469"/>
      <c r="BX75" s="470"/>
    </row>
    <row r="76" spans="2:76" s="48" customFormat="1" ht="20.25" customHeight="1" x14ac:dyDescent="0.2">
      <c r="B76" s="434"/>
      <c r="C76" s="435"/>
      <c r="D76" s="441"/>
      <c r="E76" s="442"/>
      <c r="F76" s="442"/>
      <c r="G76" s="442"/>
      <c r="H76" s="442"/>
      <c r="I76" s="442"/>
      <c r="J76" s="442"/>
      <c r="K76" s="442"/>
      <c r="L76" s="442"/>
      <c r="M76" s="442"/>
      <c r="N76" s="442"/>
      <c r="O76" s="442"/>
      <c r="P76" s="442"/>
      <c r="Q76" s="442"/>
      <c r="R76" s="442"/>
      <c r="S76" s="442"/>
      <c r="T76" s="442"/>
      <c r="U76" s="442"/>
      <c r="V76" s="442"/>
      <c r="W76" s="443"/>
      <c r="X76" s="450"/>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1"/>
      <c r="AY76" s="451"/>
      <c r="AZ76" s="451"/>
      <c r="BA76" s="451"/>
      <c r="BB76" s="451"/>
      <c r="BC76" s="451"/>
      <c r="BD76" s="451"/>
      <c r="BE76" s="451"/>
      <c r="BF76" s="451"/>
      <c r="BG76" s="451"/>
      <c r="BH76" s="451"/>
      <c r="BI76" s="451"/>
      <c r="BJ76" s="452"/>
      <c r="BK76" s="459"/>
      <c r="BL76" s="460"/>
      <c r="BM76" s="460"/>
      <c r="BN76" s="460"/>
      <c r="BO76" s="461"/>
      <c r="BP76" s="468"/>
      <c r="BQ76" s="469"/>
      <c r="BR76" s="469"/>
      <c r="BS76" s="469"/>
      <c r="BT76" s="469"/>
      <c r="BU76" s="469"/>
      <c r="BV76" s="469"/>
      <c r="BW76" s="469"/>
      <c r="BX76" s="470"/>
    </row>
    <row r="77" spans="2:76" s="48" customFormat="1" ht="20.25" customHeight="1" x14ac:dyDescent="0.2">
      <c r="B77" s="436"/>
      <c r="C77" s="437"/>
      <c r="D77" s="444"/>
      <c r="E77" s="445"/>
      <c r="F77" s="445"/>
      <c r="G77" s="445"/>
      <c r="H77" s="445"/>
      <c r="I77" s="445"/>
      <c r="J77" s="445"/>
      <c r="K77" s="445"/>
      <c r="L77" s="445"/>
      <c r="M77" s="445"/>
      <c r="N77" s="445"/>
      <c r="O77" s="445"/>
      <c r="P77" s="445"/>
      <c r="Q77" s="445"/>
      <c r="R77" s="445"/>
      <c r="S77" s="445"/>
      <c r="T77" s="445"/>
      <c r="U77" s="445"/>
      <c r="V77" s="445"/>
      <c r="W77" s="446"/>
      <c r="X77" s="453"/>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4"/>
      <c r="BC77" s="454"/>
      <c r="BD77" s="454"/>
      <c r="BE77" s="454"/>
      <c r="BF77" s="454"/>
      <c r="BG77" s="454"/>
      <c r="BH77" s="454"/>
      <c r="BI77" s="454"/>
      <c r="BJ77" s="455"/>
      <c r="BK77" s="462"/>
      <c r="BL77" s="463"/>
      <c r="BM77" s="463"/>
      <c r="BN77" s="463"/>
      <c r="BO77" s="464"/>
      <c r="BP77" s="471"/>
      <c r="BQ77" s="472"/>
      <c r="BR77" s="472"/>
      <c r="BS77" s="472"/>
      <c r="BT77" s="472"/>
      <c r="BU77" s="472"/>
      <c r="BV77" s="472"/>
      <c r="BW77" s="472"/>
      <c r="BX77" s="473"/>
    </row>
    <row r="78" spans="2:76" s="48" customFormat="1" ht="20.25" customHeight="1" x14ac:dyDescent="0.2">
      <c r="B78" s="432" t="s">
        <v>63</v>
      </c>
      <c r="C78" s="433"/>
      <c r="D78" s="438"/>
      <c r="E78" s="439"/>
      <c r="F78" s="439"/>
      <c r="G78" s="439"/>
      <c r="H78" s="439"/>
      <c r="I78" s="439"/>
      <c r="J78" s="439"/>
      <c r="K78" s="439"/>
      <c r="L78" s="439"/>
      <c r="M78" s="439"/>
      <c r="N78" s="439"/>
      <c r="O78" s="439"/>
      <c r="P78" s="439"/>
      <c r="Q78" s="439"/>
      <c r="R78" s="439"/>
      <c r="S78" s="439"/>
      <c r="T78" s="439"/>
      <c r="U78" s="439"/>
      <c r="V78" s="439"/>
      <c r="W78" s="440"/>
      <c r="X78" s="447"/>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8"/>
      <c r="AY78" s="448"/>
      <c r="AZ78" s="448"/>
      <c r="BA78" s="448"/>
      <c r="BB78" s="448"/>
      <c r="BC78" s="448"/>
      <c r="BD78" s="448"/>
      <c r="BE78" s="448"/>
      <c r="BF78" s="448"/>
      <c r="BG78" s="448"/>
      <c r="BH78" s="448"/>
      <c r="BI78" s="448"/>
      <c r="BJ78" s="449"/>
      <c r="BK78" s="456"/>
      <c r="BL78" s="457"/>
      <c r="BM78" s="457"/>
      <c r="BN78" s="457"/>
      <c r="BO78" s="458"/>
      <c r="BP78" s="465"/>
      <c r="BQ78" s="466"/>
      <c r="BR78" s="466"/>
      <c r="BS78" s="466"/>
      <c r="BT78" s="466"/>
      <c r="BU78" s="466"/>
      <c r="BV78" s="466"/>
      <c r="BW78" s="466"/>
      <c r="BX78" s="467"/>
    </row>
    <row r="79" spans="2:76" s="48" customFormat="1" ht="20.25" customHeight="1" x14ac:dyDescent="0.2">
      <c r="B79" s="434"/>
      <c r="C79" s="435"/>
      <c r="D79" s="441"/>
      <c r="E79" s="442"/>
      <c r="F79" s="442"/>
      <c r="G79" s="442"/>
      <c r="H79" s="442"/>
      <c r="I79" s="442"/>
      <c r="J79" s="442"/>
      <c r="K79" s="442"/>
      <c r="L79" s="442"/>
      <c r="M79" s="442"/>
      <c r="N79" s="442"/>
      <c r="O79" s="442"/>
      <c r="P79" s="442"/>
      <c r="Q79" s="442"/>
      <c r="R79" s="442"/>
      <c r="S79" s="442"/>
      <c r="T79" s="442"/>
      <c r="U79" s="442"/>
      <c r="V79" s="442"/>
      <c r="W79" s="443"/>
      <c r="X79" s="450"/>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1"/>
      <c r="AY79" s="451"/>
      <c r="AZ79" s="451"/>
      <c r="BA79" s="451"/>
      <c r="BB79" s="451"/>
      <c r="BC79" s="451"/>
      <c r="BD79" s="451"/>
      <c r="BE79" s="451"/>
      <c r="BF79" s="451"/>
      <c r="BG79" s="451"/>
      <c r="BH79" s="451"/>
      <c r="BI79" s="451"/>
      <c r="BJ79" s="452"/>
      <c r="BK79" s="459"/>
      <c r="BL79" s="460"/>
      <c r="BM79" s="460"/>
      <c r="BN79" s="460"/>
      <c r="BO79" s="461"/>
      <c r="BP79" s="468"/>
      <c r="BQ79" s="469"/>
      <c r="BR79" s="469"/>
      <c r="BS79" s="469"/>
      <c r="BT79" s="469"/>
      <c r="BU79" s="469"/>
      <c r="BV79" s="469"/>
      <c r="BW79" s="469"/>
      <c r="BX79" s="470"/>
    </row>
    <row r="80" spans="2:76" s="48" customFormat="1" ht="20.25" customHeight="1" x14ac:dyDescent="0.2">
      <c r="B80" s="434"/>
      <c r="C80" s="435"/>
      <c r="D80" s="441"/>
      <c r="E80" s="442"/>
      <c r="F80" s="442"/>
      <c r="G80" s="442"/>
      <c r="H80" s="442"/>
      <c r="I80" s="442"/>
      <c r="J80" s="442"/>
      <c r="K80" s="442"/>
      <c r="L80" s="442"/>
      <c r="M80" s="442"/>
      <c r="N80" s="442"/>
      <c r="O80" s="442"/>
      <c r="P80" s="442"/>
      <c r="Q80" s="442"/>
      <c r="R80" s="442"/>
      <c r="S80" s="442"/>
      <c r="T80" s="442"/>
      <c r="U80" s="442"/>
      <c r="V80" s="442"/>
      <c r="W80" s="443"/>
      <c r="X80" s="450"/>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1"/>
      <c r="AY80" s="451"/>
      <c r="AZ80" s="451"/>
      <c r="BA80" s="451"/>
      <c r="BB80" s="451"/>
      <c r="BC80" s="451"/>
      <c r="BD80" s="451"/>
      <c r="BE80" s="451"/>
      <c r="BF80" s="451"/>
      <c r="BG80" s="451"/>
      <c r="BH80" s="451"/>
      <c r="BI80" s="451"/>
      <c r="BJ80" s="452"/>
      <c r="BK80" s="459"/>
      <c r="BL80" s="460"/>
      <c r="BM80" s="460"/>
      <c r="BN80" s="460"/>
      <c r="BO80" s="461"/>
      <c r="BP80" s="468"/>
      <c r="BQ80" s="469"/>
      <c r="BR80" s="469"/>
      <c r="BS80" s="469"/>
      <c r="BT80" s="469"/>
      <c r="BU80" s="469"/>
      <c r="BV80" s="469"/>
      <c r="BW80" s="469"/>
      <c r="BX80" s="470"/>
    </row>
    <row r="81" spans="2:76" s="48" customFormat="1" ht="20.25" customHeight="1" x14ac:dyDescent="0.2">
      <c r="B81" s="434"/>
      <c r="C81" s="435"/>
      <c r="D81" s="441"/>
      <c r="E81" s="442"/>
      <c r="F81" s="442"/>
      <c r="G81" s="442"/>
      <c r="H81" s="442"/>
      <c r="I81" s="442"/>
      <c r="J81" s="442"/>
      <c r="K81" s="442"/>
      <c r="L81" s="442"/>
      <c r="M81" s="442"/>
      <c r="N81" s="442"/>
      <c r="O81" s="442"/>
      <c r="P81" s="442"/>
      <c r="Q81" s="442"/>
      <c r="R81" s="442"/>
      <c r="S81" s="442"/>
      <c r="T81" s="442"/>
      <c r="U81" s="442"/>
      <c r="V81" s="442"/>
      <c r="W81" s="443"/>
      <c r="X81" s="450"/>
      <c r="Y81" s="451"/>
      <c r="Z81" s="451"/>
      <c r="AA81" s="451"/>
      <c r="AB81" s="451"/>
      <c r="AC81" s="451"/>
      <c r="AD81" s="451"/>
      <c r="AE81" s="451"/>
      <c r="AF81" s="451"/>
      <c r="AG81" s="451"/>
      <c r="AH81" s="451"/>
      <c r="AI81" s="451"/>
      <c r="AJ81" s="451"/>
      <c r="AK81" s="451"/>
      <c r="AL81" s="451"/>
      <c r="AM81" s="451"/>
      <c r="AN81" s="451"/>
      <c r="AO81" s="451"/>
      <c r="AP81" s="451"/>
      <c r="AQ81" s="451"/>
      <c r="AR81" s="451"/>
      <c r="AS81" s="451"/>
      <c r="AT81" s="451"/>
      <c r="AU81" s="451"/>
      <c r="AV81" s="451"/>
      <c r="AW81" s="451"/>
      <c r="AX81" s="451"/>
      <c r="AY81" s="451"/>
      <c r="AZ81" s="451"/>
      <c r="BA81" s="451"/>
      <c r="BB81" s="451"/>
      <c r="BC81" s="451"/>
      <c r="BD81" s="451"/>
      <c r="BE81" s="451"/>
      <c r="BF81" s="451"/>
      <c r="BG81" s="451"/>
      <c r="BH81" s="451"/>
      <c r="BI81" s="451"/>
      <c r="BJ81" s="452"/>
      <c r="BK81" s="459"/>
      <c r="BL81" s="460"/>
      <c r="BM81" s="460"/>
      <c r="BN81" s="460"/>
      <c r="BO81" s="461"/>
      <c r="BP81" s="468"/>
      <c r="BQ81" s="469"/>
      <c r="BR81" s="469"/>
      <c r="BS81" s="469"/>
      <c r="BT81" s="469"/>
      <c r="BU81" s="469"/>
      <c r="BV81" s="469"/>
      <c r="BW81" s="469"/>
      <c r="BX81" s="470"/>
    </row>
    <row r="82" spans="2:76" s="48" customFormat="1" ht="20.25" customHeight="1" x14ac:dyDescent="0.2">
      <c r="B82" s="434"/>
      <c r="C82" s="435"/>
      <c r="D82" s="441"/>
      <c r="E82" s="442"/>
      <c r="F82" s="442"/>
      <c r="G82" s="442"/>
      <c r="H82" s="442"/>
      <c r="I82" s="442"/>
      <c r="J82" s="442"/>
      <c r="K82" s="442"/>
      <c r="L82" s="442"/>
      <c r="M82" s="442"/>
      <c r="N82" s="442"/>
      <c r="O82" s="442"/>
      <c r="P82" s="442"/>
      <c r="Q82" s="442"/>
      <c r="R82" s="442"/>
      <c r="S82" s="442"/>
      <c r="T82" s="442"/>
      <c r="U82" s="442"/>
      <c r="V82" s="442"/>
      <c r="W82" s="443"/>
      <c r="X82" s="450"/>
      <c r="Y82" s="451"/>
      <c r="Z82" s="451"/>
      <c r="AA82" s="451"/>
      <c r="AB82" s="451"/>
      <c r="AC82" s="451"/>
      <c r="AD82" s="451"/>
      <c r="AE82" s="451"/>
      <c r="AF82" s="451"/>
      <c r="AG82" s="451"/>
      <c r="AH82" s="451"/>
      <c r="AI82" s="451"/>
      <c r="AJ82" s="451"/>
      <c r="AK82" s="451"/>
      <c r="AL82" s="451"/>
      <c r="AM82" s="451"/>
      <c r="AN82" s="451"/>
      <c r="AO82" s="451"/>
      <c r="AP82" s="451"/>
      <c r="AQ82" s="451"/>
      <c r="AR82" s="451"/>
      <c r="AS82" s="451"/>
      <c r="AT82" s="451"/>
      <c r="AU82" s="451"/>
      <c r="AV82" s="451"/>
      <c r="AW82" s="451"/>
      <c r="AX82" s="451"/>
      <c r="AY82" s="451"/>
      <c r="AZ82" s="451"/>
      <c r="BA82" s="451"/>
      <c r="BB82" s="451"/>
      <c r="BC82" s="451"/>
      <c r="BD82" s="451"/>
      <c r="BE82" s="451"/>
      <c r="BF82" s="451"/>
      <c r="BG82" s="451"/>
      <c r="BH82" s="451"/>
      <c r="BI82" s="451"/>
      <c r="BJ82" s="452"/>
      <c r="BK82" s="459"/>
      <c r="BL82" s="460"/>
      <c r="BM82" s="460"/>
      <c r="BN82" s="460"/>
      <c r="BO82" s="461"/>
      <c r="BP82" s="468"/>
      <c r="BQ82" s="469"/>
      <c r="BR82" s="469"/>
      <c r="BS82" s="469"/>
      <c r="BT82" s="469"/>
      <c r="BU82" s="469"/>
      <c r="BV82" s="469"/>
      <c r="BW82" s="469"/>
      <c r="BX82" s="470"/>
    </row>
    <row r="83" spans="2:76" s="48" customFormat="1" ht="20.25" customHeight="1" x14ac:dyDescent="0.2">
      <c r="B83" s="436"/>
      <c r="C83" s="437"/>
      <c r="D83" s="444"/>
      <c r="E83" s="445"/>
      <c r="F83" s="445"/>
      <c r="G83" s="445"/>
      <c r="H83" s="445"/>
      <c r="I83" s="445"/>
      <c r="J83" s="445"/>
      <c r="K83" s="445"/>
      <c r="L83" s="445"/>
      <c r="M83" s="445"/>
      <c r="N83" s="445"/>
      <c r="O83" s="445"/>
      <c r="P83" s="445"/>
      <c r="Q83" s="445"/>
      <c r="R83" s="445"/>
      <c r="S83" s="445"/>
      <c r="T83" s="445"/>
      <c r="U83" s="445"/>
      <c r="V83" s="445"/>
      <c r="W83" s="446"/>
      <c r="X83" s="453"/>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54"/>
      <c r="AV83" s="454"/>
      <c r="AW83" s="454"/>
      <c r="AX83" s="454"/>
      <c r="AY83" s="454"/>
      <c r="AZ83" s="454"/>
      <c r="BA83" s="454"/>
      <c r="BB83" s="454"/>
      <c r="BC83" s="454"/>
      <c r="BD83" s="454"/>
      <c r="BE83" s="454"/>
      <c r="BF83" s="454"/>
      <c r="BG83" s="454"/>
      <c r="BH83" s="454"/>
      <c r="BI83" s="454"/>
      <c r="BJ83" s="455"/>
      <c r="BK83" s="462"/>
      <c r="BL83" s="463"/>
      <c r="BM83" s="463"/>
      <c r="BN83" s="463"/>
      <c r="BO83" s="464"/>
      <c r="BP83" s="471"/>
      <c r="BQ83" s="472"/>
      <c r="BR83" s="472"/>
      <c r="BS83" s="472"/>
      <c r="BT83" s="472"/>
      <c r="BU83" s="472"/>
      <c r="BV83" s="472"/>
      <c r="BW83" s="472"/>
      <c r="BX83" s="473"/>
    </row>
    <row r="84" spans="2:76" s="48" customFormat="1" ht="20.25" customHeight="1" x14ac:dyDescent="0.2">
      <c r="B84" s="432" t="s">
        <v>64</v>
      </c>
      <c r="C84" s="433"/>
      <c r="D84" s="438"/>
      <c r="E84" s="439"/>
      <c r="F84" s="439"/>
      <c r="G84" s="439"/>
      <c r="H84" s="439"/>
      <c r="I84" s="439"/>
      <c r="J84" s="439"/>
      <c r="K84" s="439"/>
      <c r="L84" s="439"/>
      <c r="M84" s="439"/>
      <c r="N84" s="439"/>
      <c r="O84" s="439"/>
      <c r="P84" s="439"/>
      <c r="Q84" s="439"/>
      <c r="R84" s="439"/>
      <c r="S84" s="439"/>
      <c r="T84" s="439"/>
      <c r="U84" s="439"/>
      <c r="V84" s="439"/>
      <c r="W84" s="440"/>
      <c r="X84" s="447"/>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8"/>
      <c r="AY84" s="448"/>
      <c r="AZ84" s="448"/>
      <c r="BA84" s="448"/>
      <c r="BB84" s="448"/>
      <c r="BC84" s="448"/>
      <c r="BD84" s="448"/>
      <c r="BE84" s="448"/>
      <c r="BF84" s="448"/>
      <c r="BG84" s="448"/>
      <c r="BH84" s="448"/>
      <c r="BI84" s="448"/>
      <c r="BJ84" s="449"/>
      <c r="BK84" s="456"/>
      <c r="BL84" s="457"/>
      <c r="BM84" s="457"/>
      <c r="BN84" s="457"/>
      <c r="BO84" s="458"/>
      <c r="BP84" s="465"/>
      <c r="BQ84" s="466"/>
      <c r="BR84" s="466"/>
      <c r="BS84" s="466"/>
      <c r="BT84" s="466"/>
      <c r="BU84" s="466"/>
      <c r="BV84" s="466"/>
      <c r="BW84" s="466"/>
      <c r="BX84" s="467"/>
    </row>
    <row r="85" spans="2:76" s="48" customFormat="1" ht="20.25" customHeight="1" x14ac:dyDescent="0.2">
      <c r="B85" s="434"/>
      <c r="C85" s="435"/>
      <c r="D85" s="441"/>
      <c r="E85" s="442"/>
      <c r="F85" s="442"/>
      <c r="G85" s="442"/>
      <c r="H85" s="442"/>
      <c r="I85" s="442"/>
      <c r="J85" s="442"/>
      <c r="K85" s="442"/>
      <c r="L85" s="442"/>
      <c r="M85" s="442"/>
      <c r="N85" s="442"/>
      <c r="O85" s="442"/>
      <c r="P85" s="442"/>
      <c r="Q85" s="442"/>
      <c r="R85" s="442"/>
      <c r="S85" s="442"/>
      <c r="T85" s="442"/>
      <c r="U85" s="442"/>
      <c r="V85" s="442"/>
      <c r="W85" s="443"/>
      <c r="X85" s="450"/>
      <c r="Y85" s="451"/>
      <c r="Z85" s="451"/>
      <c r="AA85" s="451"/>
      <c r="AB85" s="451"/>
      <c r="AC85" s="451"/>
      <c r="AD85" s="451"/>
      <c r="AE85" s="451"/>
      <c r="AF85" s="451"/>
      <c r="AG85" s="451"/>
      <c r="AH85" s="451"/>
      <c r="AI85" s="451"/>
      <c r="AJ85" s="451"/>
      <c r="AK85" s="451"/>
      <c r="AL85" s="451"/>
      <c r="AM85" s="451"/>
      <c r="AN85" s="451"/>
      <c r="AO85" s="451"/>
      <c r="AP85" s="451"/>
      <c r="AQ85" s="451"/>
      <c r="AR85" s="451"/>
      <c r="AS85" s="451"/>
      <c r="AT85" s="451"/>
      <c r="AU85" s="451"/>
      <c r="AV85" s="451"/>
      <c r="AW85" s="451"/>
      <c r="AX85" s="451"/>
      <c r="AY85" s="451"/>
      <c r="AZ85" s="451"/>
      <c r="BA85" s="451"/>
      <c r="BB85" s="451"/>
      <c r="BC85" s="451"/>
      <c r="BD85" s="451"/>
      <c r="BE85" s="451"/>
      <c r="BF85" s="451"/>
      <c r="BG85" s="451"/>
      <c r="BH85" s="451"/>
      <c r="BI85" s="451"/>
      <c r="BJ85" s="452"/>
      <c r="BK85" s="459"/>
      <c r="BL85" s="460"/>
      <c r="BM85" s="460"/>
      <c r="BN85" s="460"/>
      <c r="BO85" s="461"/>
      <c r="BP85" s="468"/>
      <c r="BQ85" s="469"/>
      <c r="BR85" s="469"/>
      <c r="BS85" s="469"/>
      <c r="BT85" s="469"/>
      <c r="BU85" s="469"/>
      <c r="BV85" s="469"/>
      <c r="BW85" s="469"/>
      <c r="BX85" s="470"/>
    </row>
    <row r="86" spans="2:76" s="48" customFormat="1" ht="20.25" customHeight="1" x14ac:dyDescent="0.2">
      <c r="B86" s="434"/>
      <c r="C86" s="435"/>
      <c r="D86" s="441"/>
      <c r="E86" s="442"/>
      <c r="F86" s="442"/>
      <c r="G86" s="442"/>
      <c r="H86" s="442"/>
      <c r="I86" s="442"/>
      <c r="J86" s="442"/>
      <c r="K86" s="442"/>
      <c r="L86" s="442"/>
      <c r="M86" s="442"/>
      <c r="N86" s="442"/>
      <c r="O86" s="442"/>
      <c r="P86" s="442"/>
      <c r="Q86" s="442"/>
      <c r="R86" s="442"/>
      <c r="S86" s="442"/>
      <c r="T86" s="442"/>
      <c r="U86" s="442"/>
      <c r="V86" s="442"/>
      <c r="W86" s="443"/>
      <c r="X86" s="450"/>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451"/>
      <c r="AU86" s="451"/>
      <c r="AV86" s="451"/>
      <c r="AW86" s="451"/>
      <c r="AX86" s="451"/>
      <c r="AY86" s="451"/>
      <c r="AZ86" s="451"/>
      <c r="BA86" s="451"/>
      <c r="BB86" s="451"/>
      <c r="BC86" s="451"/>
      <c r="BD86" s="451"/>
      <c r="BE86" s="451"/>
      <c r="BF86" s="451"/>
      <c r="BG86" s="451"/>
      <c r="BH86" s="451"/>
      <c r="BI86" s="451"/>
      <c r="BJ86" s="452"/>
      <c r="BK86" s="459"/>
      <c r="BL86" s="460"/>
      <c r="BM86" s="460"/>
      <c r="BN86" s="460"/>
      <c r="BO86" s="461"/>
      <c r="BP86" s="468"/>
      <c r="BQ86" s="469"/>
      <c r="BR86" s="469"/>
      <c r="BS86" s="469"/>
      <c r="BT86" s="469"/>
      <c r="BU86" s="469"/>
      <c r="BV86" s="469"/>
      <c r="BW86" s="469"/>
      <c r="BX86" s="470"/>
    </row>
    <row r="87" spans="2:76" s="48" customFormat="1" ht="20.25" customHeight="1" x14ac:dyDescent="0.2">
      <c r="B87" s="434"/>
      <c r="C87" s="435"/>
      <c r="D87" s="441"/>
      <c r="E87" s="442"/>
      <c r="F87" s="442"/>
      <c r="G87" s="442"/>
      <c r="H87" s="442"/>
      <c r="I87" s="442"/>
      <c r="J87" s="442"/>
      <c r="K87" s="442"/>
      <c r="L87" s="442"/>
      <c r="M87" s="442"/>
      <c r="N87" s="442"/>
      <c r="O87" s="442"/>
      <c r="P87" s="442"/>
      <c r="Q87" s="442"/>
      <c r="R87" s="442"/>
      <c r="S87" s="442"/>
      <c r="T87" s="442"/>
      <c r="U87" s="442"/>
      <c r="V87" s="442"/>
      <c r="W87" s="443"/>
      <c r="X87" s="450"/>
      <c r="Y87" s="451"/>
      <c r="Z87" s="451"/>
      <c r="AA87" s="451"/>
      <c r="AB87" s="451"/>
      <c r="AC87" s="451"/>
      <c r="AD87" s="451"/>
      <c r="AE87" s="451"/>
      <c r="AF87" s="451"/>
      <c r="AG87" s="451"/>
      <c r="AH87" s="451"/>
      <c r="AI87" s="451"/>
      <c r="AJ87" s="451"/>
      <c r="AK87" s="451"/>
      <c r="AL87" s="451"/>
      <c r="AM87" s="451"/>
      <c r="AN87" s="451"/>
      <c r="AO87" s="451"/>
      <c r="AP87" s="451"/>
      <c r="AQ87" s="451"/>
      <c r="AR87" s="451"/>
      <c r="AS87" s="451"/>
      <c r="AT87" s="451"/>
      <c r="AU87" s="451"/>
      <c r="AV87" s="451"/>
      <c r="AW87" s="451"/>
      <c r="AX87" s="451"/>
      <c r="AY87" s="451"/>
      <c r="AZ87" s="451"/>
      <c r="BA87" s="451"/>
      <c r="BB87" s="451"/>
      <c r="BC87" s="451"/>
      <c r="BD87" s="451"/>
      <c r="BE87" s="451"/>
      <c r="BF87" s="451"/>
      <c r="BG87" s="451"/>
      <c r="BH87" s="451"/>
      <c r="BI87" s="451"/>
      <c r="BJ87" s="452"/>
      <c r="BK87" s="459"/>
      <c r="BL87" s="460"/>
      <c r="BM87" s="460"/>
      <c r="BN87" s="460"/>
      <c r="BO87" s="461"/>
      <c r="BP87" s="468"/>
      <c r="BQ87" s="469"/>
      <c r="BR87" s="469"/>
      <c r="BS87" s="469"/>
      <c r="BT87" s="469"/>
      <c r="BU87" s="469"/>
      <c r="BV87" s="469"/>
      <c r="BW87" s="469"/>
      <c r="BX87" s="470"/>
    </row>
    <row r="88" spans="2:76" s="48" customFormat="1" ht="20.25" customHeight="1" x14ac:dyDescent="0.2">
      <c r="B88" s="434"/>
      <c r="C88" s="435"/>
      <c r="D88" s="441"/>
      <c r="E88" s="442"/>
      <c r="F88" s="442"/>
      <c r="G88" s="442"/>
      <c r="H88" s="442"/>
      <c r="I88" s="442"/>
      <c r="J88" s="442"/>
      <c r="K88" s="442"/>
      <c r="L88" s="442"/>
      <c r="M88" s="442"/>
      <c r="N88" s="442"/>
      <c r="O88" s="442"/>
      <c r="P88" s="442"/>
      <c r="Q88" s="442"/>
      <c r="R88" s="442"/>
      <c r="S88" s="442"/>
      <c r="T88" s="442"/>
      <c r="U88" s="442"/>
      <c r="V88" s="442"/>
      <c r="W88" s="443"/>
      <c r="X88" s="450"/>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1"/>
      <c r="AY88" s="451"/>
      <c r="AZ88" s="451"/>
      <c r="BA88" s="451"/>
      <c r="BB88" s="451"/>
      <c r="BC88" s="451"/>
      <c r="BD88" s="451"/>
      <c r="BE88" s="451"/>
      <c r="BF88" s="451"/>
      <c r="BG88" s="451"/>
      <c r="BH88" s="451"/>
      <c r="BI88" s="451"/>
      <c r="BJ88" s="452"/>
      <c r="BK88" s="459"/>
      <c r="BL88" s="460"/>
      <c r="BM88" s="460"/>
      <c r="BN88" s="460"/>
      <c r="BO88" s="461"/>
      <c r="BP88" s="468"/>
      <c r="BQ88" s="469"/>
      <c r="BR88" s="469"/>
      <c r="BS88" s="469"/>
      <c r="BT88" s="469"/>
      <c r="BU88" s="469"/>
      <c r="BV88" s="469"/>
      <c r="BW88" s="469"/>
      <c r="BX88" s="470"/>
    </row>
    <row r="89" spans="2:76" s="48" customFormat="1" ht="20.25" customHeight="1" x14ac:dyDescent="0.2">
      <c r="B89" s="436"/>
      <c r="C89" s="437"/>
      <c r="D89" s="444"/>
      <c r="E89" s="445"/>
      <c r="F89" s="445"/>
      <c r="G89" s="445"/>
      <c r="H89" s="445"/>
      <c r="I89" s="445"/>
      <c r="J89" s="445"/>
      <c r="K89" s="445"/>
      <c r="L89" s="445"/>
      <c r="M89" s="445"/>
      <c r="N89" s="445"/>
      <c r="O89" s="445"/>
      <c r="P89" s="445"/>
      <c r="Q89" s="445"/>
      <c r="R89" s="445"/>
      <c r="S89" s="445"/>
      <c r="T89" s="445"/>
      <c r="U89" s="445"/>
      <c r="V89" s="445"/>
      <c r="W89" s="446"/>
      <c r="X89" s="453"/>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4"/>
      <c r="AY89" s="454"/>
      <c r="AZ89" s="454"/>
      <c r="BA89" s="454"/>
      <c r="BB89" s="454"/>
      <c r="BC89" s="454"/>
      <c r="BD89" s="454"/>
      <c r="BE89" s="454"/>
      <c r="BF89" s="454"/>
      <c r="BG89" s="454"/>
      <c r="BH89" s="454"/>
      <c r="BI89" s="454"/>
      <c r="BJ89" s="455"/>
      <c r="BK89" s="462"/>
      <c r="BL89" s="463"/>
      <c r="BM89" s="463"/>
      <c r="BN89" s="463"/>
      <c r="BO89" s="464"/>
      <c r="BP89" s="471"/>
      <c r="BQ89" s="472"/>
      <c r="BR89" s="472"/>
      <c r="BS89" s="472"/>
      <c r="BT89" s="472"/>
      <c r="BU89" s="472"/>
      <c r="BV89" s="472"/>
      <c r="BW89" s="472"/>
      <c r="BX89" s="473"/>
    </row>
    <row r="90" spans="2:76" s="48" customFormat="1" ht="20.25" customHeight="1" x14ac:dyDescent="0.2">
      <c r="B90" s="432" t="s">
        <v>65</v>
      </c>
      <c r="C90" s="433"/>
      <c r="D90" s="438"/>
      <c r="E90" s="439"/>
      <c r="F90" s="439"/>
      <c r="G90" s="439"/>
      <c r="H90" s="439"/>
      <c r="I90" s="439"/>
      <c r="J90" s="439"/>
      <c r="K90" s="439"/>
      <c r="L90" s="439"/>
      <c r="M90" s="439"/>
      <c r="N90" s="439"/>
      <c r="O90" s="439"/>
      <c r="P90" s="439"/>
      <c r="Q90" s="439"/>
      <c r="R90" s="439"/>
      <c r="S90" s="439"/>
      <c r="T90" s="439"/>
      <c r="U90" s="439"/>
      <c r="V90" s="439"/>
      <c r="W90" s="440"/>
      <c r="X90" s="447"/>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8"/>
      <c r="BB90" s="448"/>
      <c r="BC90" s="448"/>
      <c r="BD90" s="448"/>
      <c r="BE90" s="448"/>
      <c r="BF90" s="448"/>
      <c r="BG90" s="448"/>
      <c r="BH90" s="448"/>
      <c r="BI90" s="448"/>
      <c r="BJ90" s="449"/>
      <c r="BK90" s="456"/>
      <c r="BL90" s="457"/>
      <c r="BM90" s="457"/>
      <c r="BN90" s="457"/>
      <c r="BO90" s="458"/>
      <c r="BP90" s="465"/>
      <c r="BQ90" s="466"/>
      <c r="BR90" s="466"/>
      <c r="BS90" s="466"/>
      <c r="BT90" s="466"/>
      <c r="BU90" s="466"/>
      <c r="BV90" s="466"/>
      <c r="BW90" s="466"/>
      <c r="BX90" s="467"/>
    </row>
    <row r="91" spans="2:76" s="48" customFormat="1" ht="20.25" customHeight="1" x14ac:dyDescent="0.2">
      <c r="B91" s="434"/>
      <c r="C91" s="435"/>
      <c r="D91" s="441"/>
      <c r="E91" s="442"/>
      <c r="F91" s="442"/>
      <c r="G91" s="442"/>
      <c r="H91" s="442"/>
      <c r="I91" s="442"/>
      <c r="J91" s="442"/>
      <c r="K91" s="442"/>
      <c r="L91" s="442"/>
      <c r="M91" s="442"/>
      <c r="N91" s="442"/>
      <c r="O91" s="442"/>
      <c r="P91" s="442"/>
      <c r="Q91" s="442"/>
      <c r="R91" s="442"/>
      <c r="S91" s="442"/>
      <c r="T91" s="442"/>
      <c r="U91" s="442"/>
      <c r="V91" s="442"/>
      <c r="W91" s="443"/>
      <c r="X91" s="450"/>
      <c r="Y91" s="451"/>
      <c r="Z91" s="451"/>
      <c r="AA91" s="451"/>
      <c r="AB91" s="451"/>
      <c r="AC91" s="451"/>
      <c r="AD91" s="451"/>
      <c r="AE91" s="451"/>
      <c r="AF91" s="451"/>
      <c r="AG91" s="451"/>
      <c r="AH91" s="451"/>
      <c r="AI91" s="451"/>
      <c r="AJ91" s="451"/>
      <c r="AK91" s="451"/>
      <c r="AL91" s="451"/>
      <c r="AM91" s="451"/>
      <c r="AN91" s="451"/>
      <c r="AO91" s="451"/>
      <c r="AP91" s="451"/>
      <c r="AQ91" s="451"/>
      <c r="AR91" s="451"/>
      <c r="AS91" s="451"/>
      <c r="AT91" s="451"/>
      <c r="AU91" s="451"/>
      <c r="AV91" s="451"/>
      <c r="AW91" s="451"/>
      <c r="AX91" s="451"/>
      <c r="AY91" s="451"/>
      <c r="AZ91" s="451"/>
      <c r="BA91" s="451"/>
      <c r="BB91" s="451"/>
      <c r="BC91" s="451"/>
      <c r="BD91" s="451"/>
      <c r="BE91" s="451"/>
      <c r="BF91" s="451"/>
      <c r="BG91" s="451"/>
      <c r="BH91" s="451"/>
      <c r="BI91" s="451"/>
      <c r="BJ91" s="452"/>
      <c r="BK91" s="459"/>
      <c r="BL91" s="460"/>
      <c r="BM91" s="460"/>
      <c r="BN91" s="460"/>
      <c r="BO91" s="461"/>
      <c r="BP91" s="468"/>
      <c r="BQ91" s="469"/>
      <c r="BR91" s="469"/>
      <c r="BS91" s="469"/>
      <c r="BT91" s="469"/>
      <c r="BU91" s="469"/>
      <c r="BV91" s="469"/>
      <c r="BW91" s="469"/>
      <c r="BX91" s="470"/>
    </row>
    <row r="92" spans="2:76" s="48" customFormat="1" ht="20.25" customHeight="1" x14ac:dyDescent="0.2">
      <c r="B92" s="434"/>
      <c r="C92" s="435"/>
      <c r="D92" s="441"/>
      <c r="E92" s="442"/>
      <c r="F92" s="442"/>
      <c r="G92" s="442"/>
      <c r="H92" s="442"/>
      <c r="I92" s="442"/>
      <c r="J92" s="442"/>
      <c r="K92" s="442"/>
      <c r="L92" s="442"/>
      <c r="M92" s="442"/>
      <c r="N92" s="442"/>
      <c r="O92" s="442"/>
      <c r="P92" s="442"/>
      <c r="Q92" s="442"/>
      <c r="R92" s="442"/>
      <c r="S92" s="442"/>
      <c r="T92" s="442"/>
      <c r="U92" s="442"/>
      <c r="V92" s="442"/>
      <c r="W92" s="443"/>
      <c r="X92" s="450"/>
      <c r="Y92" s="451"/>
      <c r="Z92" s="451"/>
      <c r="AA92" s="451"/>
      <c r="AB92" s="451"/>
      <c r="AC92" s="451"/>
      <c r="AD92" s="451"/>
      <c r="AE92" s="451"/>
      <c r="AF92" s="451"/>
      <c r="AG92" s="451"/>
      <c r="AH92" s="451"/>
      <c r="AI92" s="451"/>
      <c r="AJ92" s="451"/>
      <c r="AK92" s="451"/>
      <c r="AL92" s="451"/>
      <c r="AM92" s="451"/>
      <c r="AN92" s="451"/>
      <c r="AO92" s="451"/>
      <c r="AP92" s="451"/>
      <c r="AQ92" s="451"/>
      <c r="AR92" s="451"/>
      <c r="AS92" s="451"/>
      <c r="AT92" s="451"/>
      <c r="AU92" s="451"/>
      <c r="AV92" s="451"/>
      <c r="AW92" s="451"/>
      <c r="AX92" s="451"/>
      <c r="AY92" s="451"/>
      <c r="AZ92" s="451"/>
      <c r="BA92" s="451"/>
      <c r="BB92" s="451"/>
      <c r="BC92" s="451"/>
      <c r="BD92" s="451"/>
      <c r="BE92" s="451"/>
      <c r="BF92" s="451"/>
      <c r="BG92" s="451"/>
      <c r="BH92" s="451"/>
      <c r="BI92" s="451"/>
      <c r="BJ92" s="452"/>
      <c r="BK92" s="459"/>
      <c r="BL92" s="460"/>
      <c r="BM92" s="460"/>
      <c r="BN92" s="460"/>
      <c r="BO92" s="461"/>
      <c r="BP92" s="468"/>
      <c r="BQ92" s="469"/>
      <c r="BR92" s="469"/>
      <c r="BS92" s="469"/>
      <c r="BT92" s="469"/>
      <c r="BU92" s="469"/>
      <c r="BV92" s="469"/>
      <c r="BW92" s="469"/>
      <c r="BX92" s="470"/>
    </row>
    <row r="93" spans="2:76" s="48" customFormat="1" ht="20.25" customHeight="1" x14ac:dyDescent="0.2">
      <c r="B93" s="434"/>
      <c r="C93" s="435"/>
      <c r="D93" s="441"/>
      <c r="E93" s="442"/>
      <c r="F93" s="442"/>
      <c r="G93" s="442"/>
      <c r="H93" s="442"/>
      <c r="I93" s="442"/>
      <c r="J93" s="442"/>
      <c r="K93" s="442"/>
      <c r="L93" s="442"/>
      <c r="M93" s="442"/>
      <c r="N93" s="442"/>
      <c r="O93" s="442"/>
      <c r="P93" s="442"/>
      <c r="Q93" s="442"/>
      <c r="R93" s="442"/>
      <c r="S93" s="442"/>
      <c r="T93" s="442"/>
      <c r="U93" s="442"/>
      <c r="V93" s="442"/>
      <c r="W93" s="443"/>
      <c r="X93" s="450"/>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1"/>
      <c r="AY93" s="451"/>
      <c r="AZ93" s="451"/>
      <c r="BA93" s="451"/>
      <c r="BB93" s="451"/>
      <c r="BC93" s="451"/>
      <c r="BD93" s="451"/>
      <c r="BE93" s="451"/>
      <c r="BF93" s="451"/>
      <c r="BG93" s="451"/>
      <c r="BH93" s="451"/>
      <c r="BI93" s="451"/>
      <c r="BJ93" s="452"/>
      <c r="BK93" s="459"/>
      <c r="BL93" s="460"/>
      <c r="BM93" s="460"/>
      <c r="BN93" s="460"/>
      <c r="BO93" s="461"/>
      <c r="BP93" s="468"/>
      <c r="BQ93" s="469"/>
      <c r="BR93" s="469"/>
      <c r="BS93" s="469"/>
      <c r="BT93" s="469"/>
      <c r="BU93" s="469"/>
      <c r="BV93" s="469"/>
      <c r="BW93" s="469"/>
      <c r="BX93" s="470"/>
    </row>
    <row r="94" spans="2:76" s="48" customFormat="1" ht="20.25" customHeight="1" x14ac:dyDescent="0.2">
      <c r="B94" s="434"/>
      <c r="C94" s="435"/>
      <c r="D94" s="441"/>
      <c r="E94" s="442"/>
      <c r="F94" s="442"/>
      <c r="G94" s="442"/>
      <c r="H94" s="442"/>
      <c r="I94" s="442"/>
      <c r="J94" s="442"/>
      <c r="K94" s="442"/>
      <c r="L94" s="442"/>
      <c r="M94" s="442"/>
      <c r="N94" s="442"/>
      <c r="O94" s="442"/>
      <c r="P94" s="442"/>
      <c r="Q94" s="442"/>
      <c r="R94" s="442"/>
      <c r="S94" s="442"/>
      <c r="T94" s="442"/>
      <c r="U94" s="442"/>
      <c r="V94" s="442"/>
      <c r="W94" s="443"/>
      <c r="X94" s="450"/>
      <c r="Y94" s="451"/>
      <c r="Z94" s="451"/>
      <c r="AA94" s="451"/>
      <c r="AB94" s="451"/>
      <c r="AC94" s="451"/>
      <c r="AD94" s="451"/>
      <c r="AE94" s="451"/>
      <c r="AF94" s="451"/>
      <c r="AG94" s="451"/>
      <c r="AH94" s="451"/>
      <c r="AI94" s="451"/>
      <c r="AJ94" s="451"/>
      <c r="AK94" s="451"/>
      <c r="AL94" s="451"/>
      <c r="AM94" s="451"/>
      <c r="AN94" s="451"/>
      <c r="AO94" s="451"/>
      <c r="AP94" s="451"/>
      <c r="AQ94" s="451"/>
      <c r="AR94" s="451"/>
      <c r="AS94" s="451"/>
      <c r="AT94" s="451"/>
      <c r="AU94" s="451"/>
      <c r="AV94" s="451"/>
      <c r="AW94" s="451"/>
      <c r="AX94" s="451"/>
      <c r="AY94" s="451"/>
      <c r="AZ94" s="451"/>
      <c r="BA94" s="451"/>
      <c r="BB94" s="451"/>
      <c r="BC94" s="451"/>
      <c r="BD94" s="451"/>
      <c r="BE94" s="451"/>
      <c r="BF94" s="451"/>
      <c r="BG94" s="451"/>
      <c r="BH94" s="451"/>
      <c r="BI94" s="451"/>
      <c r="BJ94" s="452"/>
      <c r="BK94" s="459"/>
      <c r="BL94" s="460"/>
      <c r="BM94" s="460"/>
      <c r="BN94" s="460"/>
      <c r="BO94" s="461"/>
      <c r="BP94" s="468"/>
      <c r="BQ94" s="469"/>
      <c r="BR94" s="469"/>
      <c r="BS94" s="469"/>
      <c r="BT94" s="469"/>
      <c r="BU94" s="469"/>
      <c r="BV94" s="469"/>
      <c r="BW94" s="469"/>
      <c r="BX94" s="470"/>
    </row>
    <row r="95" spans="2:76" s="48" customFormat="1" ht="20.25" customHeight="1" x14ac:dyDescent="0.2">
      <c r="B95" s="436"/>
      <c r="C95" s="437"/>
      <c r="D95" s="444"/>
      <c r="E95" s="445"/>
      <c r="F95" s="445"/>
      <c r="G95" s="445"/>
      <c r="H95" s="445"/>
      <c r="I95" s="445"/>
      <c r="J95" s="445"/>
      <c r="K95" s="445"/>
      <c r="L95" s="445"/>
      <c r="M95" s="445"/>
      <c r="N95" s="445"/>
      <c r="O95" s="445"/>
      <c r="P95" s="445"/>
      <c r="Q95" s="445"/>
      <c r="R95" s="445"/>
      <c r="S95" s="445"/>
      <c r="T95" s="445"/>
      <c r="U95" s="445"/>
      <c r="V95" s="445"/>
      <c r="W95" s="446"/>
      <c r="X95" s="453"/>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4"/>
      <c r="AY95" s="454"/>
      <c r="AZ95" s="454"/>
      <c r="BA95" s="454"/>
      <c r="BB95" s="454"/>
      <c r="BC95" s="454"/>
      <c r="BD95" s="454"/>
      <c r="BE95" s="454"/>
      <c r="BF95" s="454"/>
      <c r="BG95" s="454"/>
      <c r="BH95" s="454"/>
      <c r="BI95" s="454"/>
      <c r="BJ95" s="455"/>
      <c r="BK95" s="462"/>
      <c r="BL95" s="463"/>
      <c r="BM95" s="463"/>
      <c r="BN95" s="463"/>
      <c r="BO95" s="464"/>
      <c r="BP95" s="471"/>
      <c r="BQ95" s="472"/>
      <c r="BR95" s="472"/>
      <c r="BS95" s="472"/>
      <c r="BT95" s="472"/>
      <c r="BU95" s="472"/>
      <c r="BV95" s="472"/>
      <c r="BW95" s="472"/>
      <c r="BX95" s="473"/>
    </row>
    <row r="96" spans="2:76" s="48" customFormat="1" ht="20.25" customHeight="1" x14ac:dyDescent="0.2">
      <c r="B96" s="432" t="s">
        <v>66</v>
      </c>
      <c r="C96" s="433"/>
      <c r="D96" s="438"/>
      <c r="E96" s="439"/>
      <c r="F96" s="439"/>
      <c r="G96" s="439"/>
      <c r="H96" s="439"/>
      <c r="I96" s="439"/>
      <c r="J96" s="439"/>
      <c r="K96" s="439"/>
      <c r="L96" s="439"/>
      <c r="M96" s="439"/>
      <c r="N96" s="439"/>
      <c r="O96" s="439"/>
      <c r="P96" s="439"/>
      <c r="Q96" s="439"/>
      <c r="R96" s="439"/>
      <c r="S96" s="439"/>
      <c r="T96" s="439"/>
      <c r="U96" s="439"/>
      <c r="V96" s="439"/>
      <c r="W96" s="440"/>
      <c r="X96" s="447"/>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8"/>
      <c r="AY96" s="448"/>
      <c r="AZ96" s="448"/>
      <c r="BA96" s="448"/>
      <c r="BB96" s="448"/>
      <c r="BC96" s="448"/>
      <c r="BD96" s="448"/>
      <c r="BE96" s="448"/>
      <c r="BF96" s="448"/>
      <c r="BG96" s="448"/>
      <c r="BH96" s="448"/>
      <c r="BI96" s="448"/>
      <c r="BJ96" s="449"/>
      <c r="BK96" s="456"/>
      <c r="BL96" s="457"/>
      <c r="BM96" s="457"/>
      <c r="BN96" s="457"/>
      <c r="BO96" s="458"/>
      <c r="BP96" s="465"/>
      <c r="BQ96" s="466"/>
      <c r="BR96" s="466"/>
      <c r="BS96" s="466"/>
      <c r="BT96" s="466"/>
      <c r="BU96" s="466"/>
      <c r="BV96" s="466"/>
      <c r="BW96" s="466"/>
      <c r="BX96" s="467"/>
    </row>
    <row r="97" spans="2:76" s="48" customFormat="1" ht="20.25" customHeight="1" x14ac:dyDescent="0.2">
      <c r="B97" s="434"/>
      <c r="C97" s="435"/>
      <c r="D97" s="441"/>
      <c r="E97" s="442"/>
      <c r="F97" s="442"/>
      <c r="G97" s="442"/>
      <c r="H97" s="442"/>
      <c r="I97" s="442"/>
      <c r="J97" s="442"/>
      <c r="K97" s="442"/>
      <c r="L97" s="442"/>
      <c r="M97" s="442"/>
      <c r="N97" s="442"/>
      <c r="O97" s="442"/>
      <c r="P97" s="442"/>
      <c r="Q97" s="442"/>
      <c r="R97" s="442"/>
      <c r="S97" s="442"/>
      <c r="T97" s="442"/>
      <c r="U97" s="442"/>
      <c r="V97" s="442"/>
      <c r="W97" s="443"/>
      <c r="X97" s="450"/>
      <c r="Y97" s="451"/>
      <c r="Z97" s="451"/>
      <c r="AA97" s="451"/>
      <c r="AB97" s="451"/>
      <c r="AC97" s="451"/>
      <c r="AD97" s="451"/>
      <c r="AE97" s="451"/>
      <c r="AF97" s="451"/>
      <c r="AG97" s="451"/>
      <c r="AH97" s="451"/>
      <c r="AI97" s="451"/>
      <c r="AJ97" s="451"/>
      <c r="AK97" s="451"/>
      <c r="AL97" s="451"/>
      <c r="AM97" s="451"/>
      <c r="AN97" s="451"/>
      <c r="AO97" s="451"/>
      <c r="AP97" s="451"/>
      <c r="AQ97" s="451"/>
      <c r="AR97" s="451"/>
      <c r="AS97" s="451"/>
      <c r="AT97" s="451"/>
      <c r="AU97" s="451"/>
      <c r="AV97" s="451"/>
      <c r="AW97" s="451"/>
      <c r="AX97" s="451"/>
      <c r="AY97" s="451"/>
      <c r="AZ97" s="451"/>
      <c r="BA97" s="451"/>
      <c r="BB97" s="451"/>
      <c r="BC97" s="451"/>
      <c r="BD97" s="451"/>
      <c r="BE97" s="451"/>
      <c r="BF97" s="451"/>
      <c r="BG97" s="451"/>
      <c r="BH97" s="451"/>
      <c r="BI97" s="451"/>
      <c r="BJ97" s="452"/>
      <c r="BK97" s="459"/>
      <c r="BL97" s="460"/>
      <c r="BM97" s="460"/>
      <c r="BN97" s="460"/>
      <c r="BO97" s="461"/>
      <c r="BP97" s="468"/>
      <c r="BQ97" s="469"/>
      <c r="BR97" s="469"/>
      <c r="BS97" s="469"/>
      <c r="BT97" s="469"/>
      <c r="BU97" s="469"/>
      <c r="BV97" s="469"/>
      <c r="BW97" s="469"/>
      <c r="BX97" s="470"/>
    </row>
    <row r="98" spans="2:76" s="48" customFormat="1" ht="20.25" customHeight="1" x14ac:dyDescent="0.2">
      <c r="B98" s="434"/>
      <c r="C98" s="435"/>
      <c r="D98" s="441"/>
      <c r="E98" s="442"/>
      <c r="F98" s="442"/>
      <c r="G98" s="442"/>
      <c r="H98" s="442"/>
      <c r="I98" s="442"/>
      <c r="J98" s="442"/>
      <c r="K98" s="442"/>
      <c r="L98" s="442"/>
      <c r="M98" s="442"/>
      <c r="N98" s="442"/>
      <c r="O98" s="442"/>
      <c r="P98" s="442"/>
      <c r="Q98" s="442"/>
      <c r="R98" s="442"/>
      <c r="S98" s="442"/>
      <c r="T98" s="442"/>
      <c r="U98" s="442"/>
      <c r="V98" s="442"/>
      <c r="W98" s="443"/>
      <c r="X98" s="450"/>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1"/>
      <c r="AU98" s="451"/>
      <c r="AV98" s="451"/>
      <c r="AW98" s="451"/>
      <c r="AX98" s="451"/>
      <c r="AY98" s="451"/>
      <c r="AZ98" s="451"/>
      <c r="BA98" s="451"/>
      <c r="BB98" s="451"/>
      <c r="BC98" s="451"/>
      <c r="BD98" s="451"/>
      <c r="BE98" s="451"/>
      <c r="BF98" s="451"/>
      <c r="BG98" s="451"/>
      <c r="BH98" s="451"/>
      <c r="BI98" s="451"/>
      <c r="BJ98" s="452"/>
      <c r="BK98" s="459"/>
      <c r="BL98" s="460"/>
      <c r="BM98" s="460"/>
      <c r="BN98" s="460"/>
      <c r="BO98" s="461"/>
      <c r="BP98" s="468"/>
      <c r="BQ98" s="469"/>
      <c r="BR98" s="469"/>
      <c r="BS98" s="469"/>
      <c r="BT98" s="469"/>
      <c r="BU98" s="469"/>
      <c r="BV98" s="469"/>
      <c r="BW98" s="469"/>
      <c r="BX98" s="470"/>
    </row>
    <row r="99" spans="2:76" s="48" customFormat="1" ht="20.25" customHeight="1" x14ac:dyDescent="0.2">
      <c r="B99" s="434"/>
      <c r="C99" s="435"/>
      <c r="D99" s="441"/>
      <c r="E99" s="442"/>
      <c r="F99" s="442"/>
      <c r="G99" s="442"/>
      <c r="H99" s="442"/>
      <c r="I99" s="442"/>
      <c r="J99" s="442"/>
      <c r="K99" s="442"/>
      <c r="L99" s="442"/>
      <c r="M99" s="442"/>
      <c r="N99" s="442"/>
      <c r="O99" s="442"/>
      <c r="P99" s="442"/>
      <c r="Q99" s="442"/>
      <c r="R99" s="442"/>
      <c r="S99" s="442"/>
      <c r="T99" s="442"/>
      <c r="U99" s="442"/>
      <c r="V99" s="442"/>
      <c r="W99" s="443"/>
      <c r="X99" s="450"/>
      <c r="Y99" s="451"/>
      <c r="Z99" s="451"/>
      <c r="AA99" s="451"/>
      <c r="AB99" s="451"/>
      <c r="AC99" s="451"/>
      <c r="AD99" s="451"/>
      <c r="AE99" s="451"/>
      <c r="AF99" s="451"/>
      <c r="AG99" s="451"/>
      <c r="AH99" s="451"/>
      <c r="AI99" s="451"/>
      <c r="AJ99" s="451"/>
      <c r="AK99" s="451"/>
      <c r="AL99" s="451"/>
      <c r="AM99" s="451"/>
      <c r="AN99" s="451"/>
      <c r="AO99" s="451"/>
      <c r="AP99" s="451"/>
      <c r="AQ99" s="451"/>
      <c r="AR99" s="451"/>
      <c r="AS99" s="451"/>
      <c r="AT99" s="451"/>
      <c r="AU99" s="451"/>
      <c r="AV99" s="451"/>
      <c r="AW99" s="451"/>
      <c r="AX99" s="451"/>
      <c r="AY99" s="451"/>
      <c r="AZ99" s="451"/>
      <c r="BA99" s="451"/>
      <c r="BB99" s="451"/>
      <c r="BC99" s="451"/>
      <c r="BD99" s="451"/>
      <c r="BE99" s="451"/>
      <c r="BF99" s="451"/>
      <c r="BG99" s="451"/>
      <c r="BH99" s="451"/>
      <c r="BI99" s="451"/>
      <c r="BJ99" s="452"/>
      <c r="BK99" s="459"/>
      <c r="BL99" s="460"/>
      <c r="BM99" s="460"/>
      <c r="BN99" s="460"/>
      <c r="BO99" s="461"/>
      <c r="BP99" s="468"/>
      <c r="BQ99" s="469"/>
      <c r="BR99" s="469"/>
      <c r="BS99" s="469"/>
      <c r="BT99" s="469"/>
      <c r="BU99" s="469"/>
      <c r="BV99" s="469"/>
      <c r="BW99" s="469"/>
      <c r="BX99" s="470"/>
    </row>
    <row r="100" spans="2:76" s="48" customFormat="1" ht="20.25" customHeight="1" x14ac:dyDescent="0.2">
      <c r="B100" s="434"/>
      <c r="C100" s="435"/>
      <c r="D100" s="441"/>
      <c r="E100" s="442"/>
      <c r="F100" s="442"/>
      <c r="G100" s="442"/>
      <c r="H100" s="442"/>
      <c r="I100" s="442"/>
      <c r="J100" s="442"/>
      <c r="K100" s="442"/>
      <c r="L100" s="442"/>
      <c r="M100" s="442"/>
      <c r="N100" s="442"/>
      <c r="O100" s="442"/>
      <c r="P100" s="442"/>
      <c r="Q100" s="442"/>
      <c r="R100" s="442"/>
      <c r="S100" s="442"/>
      <c r="T100" s="442"/>
      <c r="U100" s="442"/>
      <c r="V100" s="442"/>
      <c r="W100" s="443"/>
      <c r="X100" s="450"/>
      <c r="Y100" s="451"/>
      <c r="Z100" s="451"/>
      <c r="AA100" s="451"/>
      <c r="AB100" s="451"/>
      <c r="AC100" s="451"/>
      <c r="AD100" s="451"/>
      <c r="AE100" s="451"/>
      <c r="AF100" s="451"/>
      <c r="AG100" s="451"/>
      <c r="AH100" s="451"/>
      <c r="AI100" s="451"/>
      <c r="AJ100" s="451"/>
      <c r="AK100" s="451"/>
      <c r="AL100" s="451"/>
      <c r="AM100" s="451"/>
      <c r="AN100" s="451"/>
      <c r="AO100" s="451"/>
      <c r="AP100" s="451"/>
      <c r="AQ100" s="451"/>
      <c r="AR100" s="451"/>
      <c r="AS100" s="451"/>
      <c r="AT100" s="451"/>
      <c r="AU100" s="451"/>
      <c r="AV100" s="451"/>
      <c r="AW100" s="451"/>
      <c r="AX100" s="451"/>
      <c r="AY100" s="451"/>
      <c r="AZ100" s="451"/>
      <c r="BA100" s="451"/>
      <c r="BB100" s="451"/>
      <c r="BC100" s="451"/>
      <c r="BD100" s="451"/>
      <c r="BE100" s="451"/>
      <c r="BF100" s="451"/>
      <c r="BG100" s="451"/>
      <c r="BH100" s="451"/>
      <c r="BI100" s="451"/>
      <c r="BJ100" s="452"/>
      <c r="BK100" s="459"/>
      <c r="BL100" s="460"/>
      <c r="BM100" s="460"/>
      <c r="BN100" s="460"/>
      <c r="BO100" s="461"/>
      <c r="BP100" s="468"/>
      <c r="BQ100" s="469"/>
      <c r="BR100" s="469"/>
      <c r="BS100" s="469"/>
      <c r="BT100" s="469"/>
      <c r="BU100" s="469"/>
      <c r="BV100" s="469"/>
      <c r="BW100" s="469"/>
      <c r="BX100" s="470"/>
    </row>
    <row r="101" spans="2:76" s="48" customFormat="1" ht="20.25" customHeight="1" x14ac:dyDescent="0.2">
      <c r="B101" s="436"/>
      <c r="C101" s="437"/>
      <c r="D101" s="444"/>
      <c r="E101" s="445"/>
      <c r="F101" s="445"/>
      <c r="G101" s="445"/>
      <c r="H101" s="445"/>
      <c r="I101" s="445"/>
      <c r="J101" s="445"/>
      <c r="K101" s="445"/>
      <c r="L101" s="445"/>
      <c r="M101" s="445"/>
      <c r="N101" s="445"/>
      <c r="O101" s="445"/>
      <c r="P101" s="445"/>
      <c r="Q101" s="445"/>
      <c r="R101" s="445"/>
      <c r="S101" s="445"/>
      <c r="T101" s="445"/>
      <c r="U101" s="445"/>
      <c r="V101" s="445"/>
      <c r="W101" s="446"/>
      <c r="X101" s="453"/>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4"/>
      <c r="AY101" s="454"/>
      <c r="AZ101" s="454"/>
      <c r="BA101" s="454"/>
      <c r="BB101" s="454"/>
      <c r="BC101" s="454"/>
      <c r="BD101" s="454"/>
      <c r="BE101" s="454"/>
      <c r="BF101" s="454"/>
      <c r="BG101" s="454"/>
      <c r="BH101" s="454"/>
      <c r="BI101" s="454"/>
      <c r="BJ101" s="455"/>
      <c r="BK101" s="462"/>
      <c r="BL101" s="463"/>
      <c r="BM101" s="463"/>
      <c r="BN101" s="463"/>
      <c r="BO101" s="464"/>
      <c r="BP101" s="471"/>
      <c r="BQ101" s="472"/>
      <c r="BR101" s="472"/>
      <c r="BS101" s="472"/>
      <c r="BT101" s="472"/>
      <c r="BU101" s="472"/>
      <c r="BV101" s="472"/>
      <c r="BW101" s="472"/>
      <c r="BX101" s="473"/>
    </row>
    <row r="102" spans="2:76" s="48" customFormat="1" ht="20.25" customHeight="1" x14ac:dyDescent="0.2">
      <c r="B102" s="432" t="s">
        <v>67</v>
      </c>
      <c r="C102" s="433"/>
      <c r="D102" s="438"/>
      <c r="E102" s="439"/>
      <c r="F102" s="439"/>
      <c r="G102" s="439"/>
      <c r="H102" s="439"/>
      <c r="I102" s="439"/>
      <c r="J102" s="439"/>
      <c r="K102" s="439"/>
      <c r="L102" s="439"/>
      <c r="M102" s="439"/>
      <c r="N102" s="439"/>
      <c r="O102" s="439"/>
      <c r="P102" s="439"/>
      <c r="Q102" s="439"/>
      <c r="R102" s="439"/>
      <c r="S102" s="439"/>
      <c r="T102" s="439"/>
      <c r="U102" s="439"/>
      <c r="V102" s="439"/>
      <c r="W102" s="440"/>
      <c r="X102" s="447"/>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8"/>
      <c r="AY102" s="448"/>
      <c r="AZ102" s="448"/>
      <c r="BA102" s="448"/>
      <c r="BB102" s="448"/>
      <c r="BC102" s="448"/>
      <c r="BD102" s="448"/>
      <c r="BE102" s="448"/>
      <c r="BF102" s="448"/>
      <c r="BG102" s="448"/>
      <c r="BH102" s="448"/>
      <c r="BI102" s="448"/>
      <c r="BJ102" s="449"/>
      <c r="BK102" s="456"/>
      <c r="BL102" s="457"/>
      <c r="BM102" s="457"/>
      <c r="BN102" s="457"/>
      <c r="BO102" s="458"/>
      <c r="BP102" s="465"/>
      <c r="BQ102" s="466"/>
      <c r="BR102" s="466"/>
      <c r="BS102" s="466"/>
      <c r="BT102" s="466"/>
      <c r="BU102" s="466"/>
      <c r="BV102" s="466"/>
      <c r="BW102" s="466"/>
      <c r="BX102" s="467"/>
    </row>
    <row r="103" spans="2:76" s="48" customFormat="1" ht="20.25" customHeight="1" x14ac:dyDescent="0.2">
      <c r="B103" s="434"/>
      <c r="C103" s="435"/>
      <c r="D103" s="441"/>
      <c r="E103" s="442"/>
      <c r="F103" s="442"/>
      <c r="G103" s="442"/>
      <c r="H103" s="442"/>
      <c r="I103" s="442"/>
      <c r="J103" s="442"/>
      <c r="K103" s="442"/>
      <c r="L103" s="442"/>
      <c r="M103" s="442"/>
      <c r="N103" s="442"/>
      <c r="O103" s="442"/>
      <c r="P103" s="442"/>
      <c r="Q103" s="442"/>
      <c r="R103" s="442"/>
      <c r="S103" s="442"/>
      <c r="T103" s="442"/>
      <c r="U103" s="442"/>
      <c r="V103" s="442"/>
      <c r="W103" s="443"/>
      <c r="X103" s="450"/>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1"/>
      <c r="AY103" s="451"/>
      <c r="AZ103" s="451"/>
      <c r="BA103" s="451"/>
      <c r="BB103" s="451"/>
      <c r="BC103" s="451"/>
      <c r="BD103" s="451"/>
      <c r="BE103" s="451"/>
      <c r="BF103" s="451"/>
      <c r="BG103" s="451"/>
      <c r="BH103" s="451"/>
      <c r="BI103" s="451"/>
      <c r="BJ103" s="452"/>
      <c r="BK103" s="459"/>
      <c r="BL103" s="460"/>
      <c r="BM103" s="460"/>
      <c r="BN103" s="460"/>
      <c r="BO103" s="461"/>
      <c r="BP103" s="468"/>
      <c r="BQ103" s="469"/>
      <c r="BR103" s="469"/>
      <c r="BS103" s="469"/>
      <c r="BT103" s="469"/>
      <c r="BU103" s="469"/>
      <c r="BV103" s="469"/>
      <c r="BW103" s="469"/>
      <c r="BX103" s="470"/>
    </row>
    <row r="104" spans="2:76" s="48" customFormat="1" ht="20.25" customHeight="1" x14ac:dyDescent="0.2">
      <c r="B104" s="434"/>
      <c r="C104" s="435"/>
      <c r="D104" s="441"/>
      <c r="E104" s="442"/>
      <c r="F104" s="442"/>
      <c r="G104" s="442"/>
      <c r="H104" s="442"/>
      <c r="I104" s="442"/>
      <c r="J104" s="442"/>
      <c r="K104" s="442"/>
      <c r="L104" s="442"/>
      <c r="M104" s="442"/>
      <c r="N104" s="442"/>
      <c r="O104" s="442"/>
      <c r="P104" s="442"/>
      <c r="Q104" s="442"/>
      <c r="R104" s="442"/>
      <c r="S104" s="442"/>
      <c r="T104" s="442"/>
      <c r="U104" s="442"/>
      <c r="V104" s="442"/>
      <c r="W104" s="443"/>
      <c r="X104" s="450"/>
      <c r="Y104" s="451"/>
      <c r="Z104" s="451"/>
      <c r="AA104" s="451"/>
      <c r="AB104" s="451"/>
      <c r="AC104" s="451"/>
      <c r="AD104" s="451"/>
      <c r="AE104" s="451"/>
      <c r="AF104" s="451"/>
      <c r="AG104" s="451"/>
      <c r="AH104" s="451"/>
      <c r="AI104" s="451"/>
      <c r="AJ104" s="451"/>
      <c r="AK104" s="451"/>
      <c r="AL104" s="451"/>
      <c r="AM104" s="451"/>
      <c r="AN104" s="451"/>
      <c r="AO104" s="451"/>
      <c r="AP104" s="451"/>
      <c r="AQ104" s="451"/>
      <c r="AR104" s="451"/>
      <c r="AS104" s="451"/>
      <c r="AT104" s="451"/>
      <c r="AU104" s="451"/>
      <c r="AV104" s="451"/>
      <c r="AW104" s="451"/>
      <c r="AX104" s="451"/>
      <c r="AY104" s="451"/>
      <c r="AZ104" s="451"/>
      <c r="BA104" s="451"/>
      <c r="BB104" s="451"/>
      <c r="BC104" s="451"/>
      <c r="BD104" s="451"/>
      <c r="BE104" s="451"/>
      <c r="BF104" s="451"/>
      <c r="BG104" s="451"/>
      <c r="BH104" s="451"/>
      <c r="BI104" s="451"/>
      <c r="BJ104" s="452"/>
      <c r="BK104" s="459"/>
      <c r="BL104" s="460"/>
      <c r="BM104" s="460"/>
      <c r="BN104" s="460"/>
      <c r="BO104" s="461"/>
      <c r="BP104" s="468"/>
      <c r="BQ104" s="469"/>
      <c r="BR104" s="469"/>
      <c r="BS104" s="469"/>
      <c r="BT104" s="469"/>
      <c r="BU104" s="469"/>
      <c r="BV104" s="469"/>
      <c r="BW104" s="469"/>
      <c r="BX104" s="470"/>
    </row>
    <row r="105" spans="2:76" s="48" customFormat="1" ht="20.25" customHeight="1" x14ac:dyDescent="0.2">
      <c r="B105" s="434"/>
      <c r="C105" s="435"/>
      <c r="D105" s="441"/>
      <c r="E105" s="442"/>
      <c r="F105" s="442"/>
      <c r="G105" s="442"/>
      <c r="H105" s="442"/>
      <c r="I105" s="442"/>
      <c r="J105" s="442"/>
      <c r="K105" s="442"/>
      <c r="L105" s="442"/>
      <c r="M105" s="442"/>
      <c r="N105" s="442"/>
      <c r="O105" s="442"/>
      <c r="P105" s="442"/>
      <c r="Q105" s="442"/>
      <c r="R105" s="442"/>
      <c r="S105" s="442"/>
      <c r="T105" s="442"/>
      <c r="U105" s="442"/>
      <c r="V105" s="442"/>
      <c r="W105" s="443"/>
      <c r="X105" s="450"/>
      <c r="Y105" s="451"/>
      <c r="Z105" s="451"/>
      <c r="AA105" s="451"/>
      <c r="AB105" s="451"/>
      <c r="AC105" s="451"/>
      <c r="AD105" s="451"/>
      <c r="AE105" s="451"/>
      <c r="AF105" s="451"/>
      <c r="AG105" s="451"/>
      <c r="AH105" s="451"/>
      <c r="AI105" s="451"/>
      <c r="AJ105" s="451"/>
      <c r="AK105" s="451"/>
      <c r="AL105" s="451"/>
      <c r="AM105" s="451"/>
      <c r="AN105" s="451"/>
      <c r="AO105" s="451"/>
      <c r="AP105" s="451"/>
      <c r="AQ105" s="451"/>
      <c r="AR105" s="451"/>
      <c r="AS105" s="451"/>
      <c r="AT105" s="451"/>
      <c r="AU105" s="451"/>
      <c r="AV105" s="451"/>
      <c r="AW105" s="451"/>
      <c r="AX105" s="451"/>
      <c r="AY105" s="451"/>
      <c r="AZ105" s="451"/>
      <c r="BA105" s="451"/>
      <c r="BB105" s="451"/>
      <c r="BC105" s="451"/>
      <c r="BD105" s="451"/>
      <c r="BE105" s="451"/>
      <c r="BF105" s="451"/>
      <c r="BG105" s="451"/>
      <c r="BH105" s="451"/>
      <c r="BI105" s="451"/>
      <c r="BJ105" s="452"/>
      <c r="BK105" s="459"/>
      <c r="BL105" s="460"/>
      <c r="BM105" s="460"/>
      <c r="BN105" s="460"/>
      <c r="BO105" s="461"/>
      <c r="BP105" s="468"/>
      <c r="BQ105" s="469"/>
      <c r="BR105" s="469"/>
      <c r="BS105" s="469"/>
      <c r="BT105" s="469"/>
      <c r="BU105" s="469"/>
      <c r="BV105" s="469"/>
      <c r="BW105" s="469"/>
      <c r="BX105" s="470"/>
    </row>
    <row r="106" spans="2:76" s="48" customFormat="1" ht="20.25" customHeight="1" x14ac:dyDescent="0.2">
      <c r="B106" s="434"/>
      <c r="C106" s="435"/>
      <c r="D106" s="441"/>
      <c r="E106" s="442"/>
      <c r="F106" s="442"/>
      <c r="G106" s="442"/>
      <c r="H106" s="442"/>
      <c r="I106" s="442"/>
      <c r="J106" s="442"/>
      <c r="K106" s="442"/>
      <c r="L106" s="442"/>
      <c r="M106" s="442"/>
      <c r="N106" s="442"/>
      <c r="O106" s="442"/>
      <c r="P106" s="442"/>
      <c r="Q106" s="442"/>
      <c r="R106" s="442"/>
      <c r="S106" s="442"/>
      <c r="T106" s="442"/>
      <c r="U106" s="442"/>
      <c r="V106" s="442"/>
      <c r="W106" s="443"/>
      <c r="X106" s="450"/>
      <c r="Y106" s="451"/>
      <c r="Z106" s="451"/>
      <c r="AA106" s="451"/>
      <c r="AB106" s="451"/>
      <c r="AC106" s="451"/>
      <c r="AD106" s="451"/>
      <c r="AE106" s="451"/>
      <c r="AF106" s="451"/>
      <c r="AG106" s="451"/>
      <c r="AH106" s="451"/>
      <c r="AI106" s="451"/>
      <c r="AJ106" s="451"/>
      <c r="AK106" s="451"/>
      <c r="AL106" s="451"/>
      <c r="AM106" s="451"/>
      <c r="AN106" s="451"/>
      <c r="AO106" s="451"/>
      <c r="AP106" s="451"/>
      <c r="AQ106" s="451"/>
      <c r="AR106" s="451"/>
      <c r="AS106" s="451"/>
      <c r="AT106" s="451"/>
      <c r="AU106" s="451"/>
      <c r="AV106" s="451"/>
      <c r="AW106" s="451"/>
      <c r="AX106" s="451"/>
      <c r="AY106" s="451"/>
      <c r="AZ106" s="451"/>
      <c r="BA106" s="451"/>
      <c r="BB106" s="451"/>
      <c r="BC106" s="451"/>
      <c r="BD106" s="451"/>
      <c r="BE106" s="451"/>
      <c r="BF106" s="451"/>
      <c r="BG106" s="451"/>
      <c r="BH106" s="451"/>
      <c r="BI106" s="451"/>
      <c r="BJ106" s="452"/>
      <c r="BK106" s="459"/>
      <c r="BL106" s="460"/>
      <c r="BM106" s="460"/>
      <c r="BN106" s="460"/>
      <c r="BO106" s="461"/>
      <c r="BP106" s="468"/>
      <c r="BQ106" s="469"/>
      <c r="BR106" s="469"/>
      <c r="BS106" s="469"/>
      <c r="BT106" s="469"/>
      <c r="BU106" s="469"/>
      <c r="BV106" s="469"/>
      <c r="BW106" s="469"/>
      <c r="BX106" s="470"/>
    </row>
    <row r="107" spans="2:76" s="48" customFormat="1" ht="20.25" customHeight="1" x14ac:dyDescent="0.2">
      <c r="B107" s="436"/>
      <c r="C107" s="437"/>
      <c r="D107" s="444"/>
      <c r="E107" s="445"/>
      <c r="F107" s="445"/>
      <c r="G107" s="445"/>
      <c r="H107" s="445"/>
      <c r="I107" s="445"/>
      <c r="J107" s="445"/>
      <c r="K107" s="445"/>
      <c r="L107" s="445"/>
      <c r="M107" s="445"/>
      <c r="N107" s="445"/>
      <c r="O107" s="445"/>
      <c r="P107" s="445"/>
      <c r="Q107" s="445"/>
      <c r="R107" s="445"/>
      <c r="S107" s="445"/>
      <c r="T107" s="445"/>
      <c r="U107" s="445"/>
      <c r="V107" s="445"/>
      <c r="W107" s="446"/>
      <c r="X107" s="453"/>
      <c r="Y107" s="454"/>
      <c r="Z107" s="454"/>
      <c r="AA107" s="454"/>
      <c r="AB107" s="454"/>
      <c r="AC107" s="454"/>
      <c r="AD107" s="454"/>
      <c r="AE107" s="454"/>
      <c r="AF107" s="454"/>
      <c r="AG107" s="454"/>
      <c r="AH107" s="454"/>
      <c r="AI107" s="454"/>
      <c r="AJ107" s="454"/>
      <c r="AK107" s="454"/>
      <c r="AL107" s="454"/>
      <c r="AM107" s="454"/>
      <c r="AN107" s="454"/>
      <c r="AO107" s="454"/>
      <c r="AP107" s="454"/>
      <c r="AQ107" s="454"/>
      <c r="AR107" s="454"/>
      <c r="AS107" s="454"/>
      <c r="AT107" s="454"/>
      <c r="AU107" s="454"/>
      <c r="AV107" s="454"/>
      <c r="AW107" s="454"/>
      <c r="AX107" s="454"/>
      <c r="AY107" s="454"/>
      <c r="AZ107" s="454"/>
      <c r="BA107" s="454"/>
      <c r="BB107" s="454"/>
      <c r="BC107" s="454"/>
      <c r="BD107" s="454"/>
      <c r="BE107" s="454"/>
      <c r="BF107" s="454"/>
      <c r="BG107" s="454"/>
      <c r="BH107" s="454"/>
      <c r="BI107" s="454"/>
      <c r="BJ107" s="455"/>
      <c r="BK107" s="462"/>
      <c r="BL107" s="463"/>
      <c r="BM107" s="463"/>
      <c r="BN107" s="463"/>
      <c r="BO107" s="464"/>
      <c r="BP107" s="471"/>
      <c r="BQ107" s="472"/>
      <c r="BR107" s="472"/>
      <c r="BS107" s="472"/>
      <c r="BT107" s="472"/>
      <c r="BU107" s="472"/>
      <c r="BV107" s="472"/>
      <c r="BW107" s="472"/>
      <c r="BX107" s="473"/>
    </row>
    <row r="108" spans="2:76" s="48" customFormat="1" ht="20.25" customHeight="1" x14ac:dyDescent="0.2">
      <c r="B108" s="432" t="s">
        <v>68</v>
      </c>
      <c r="C108" s="433"/>
      <c r="D108" s="438"/>
      <c r="E108" s="439"/>
      <c r="F108" s="439"/>
      <c r="G108" s="439"/>
      <c r="H108" s="439"/>
      <c r="I108" s="439"/>
      <c r="J108" s="439"/>
      <c r="K108" s="439"/>
      <c r="L108" s="439"/>
      <c r="M108" s="439"/>
      <c r="N108" s="439"/>
      <c r="O108" s="439"/>
      <c r="P108" s="439"/>
      <c r="Q108" s="439"/>
      <c r="R108" s="439"/>
      <c r="S108" s="439"/>
      <c r="T108" s="439"/>
      <c r="U108" s="439"/>
      <c r="V108" s="439"/>
      <c r="W108" s="440"/>
      <c r="X108" s="447"/>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8"/>
      <c r="AZ108" s="448"/>
      <c r="BA108" s="448"/>
      <c r="BB108" s="448"/>
      <c r="BC108" s="448"/>
      <c r="BD108" s="448"/>
      <c r="BE108" s="448"/>
      <c r="BF108" s="448"/>
      <c r="BG108" s="448"/>
      <c r="BH108" s="448"/>
      <c r="BI108" s="448"/>
      <c r="BJ108" s="449"/>
      <c r="BK108" s="456"/>
      <c r="BL108" s="457"/>
      <c r="BM108" s="457"/>
      <c r="BN108" s="457"/>
      <c r="BO108" s="458"/>
      <c r="BP108" s="465"/>
      <c r="BQ108" s="466"/>
      <c r="BR108" s="466"/>
      <c r="BS108" s="466"/>
      <c r="BT108" s="466"/>
      <c r="BU108" s="466"/>
      <c r="BV108" s="466"/>
      <c r="BW108" s="466"/>
      <c r="BX108" s="467"/>
    </row>
    <row r="109" spans="2:76" s="48" customFormat="1" ht="20.25" customHeight="1" x14ac:dyDescent="0.2">
      <c r="B109" s="434"/>
      <c r="C109" s="435"/>
      <c r="D109" s="441"/>
      <c r="E109" s="442"/>
      <c r="F109" s="442"/>
      <c r="G109" s="442"/>
      <c r="H109" s="442"/>
      <c r="I109" s="442"/>
      <c r="J109" s="442"/>
      <c r="K109" s="442"/>
      <c r="L109" s="442"/>
      <c r="M109" s="442"/>
      <c r="N109" s="442"/>
      <c r="O109" s="442"/>
      <c r="P109" s="442"/>
      <c r="Q109" s="442"/>
      <c r="R109" s="442"/>
      <c r="S109" s="442"/>
      <c r="T109" s="442"/>
      <c r="U109" s="442"/>
      <c r="V109" s="442"/>
      <c r="W109" s="443"/>
      <c r="X109" s="450"/>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1"/>
      <c r="AZ109" s="451"/>
      <c r="BA109" s="451"/>
      <c r="BB109" s="451"/>
      <c r="BC109" s="451"/>
      <c r="BD109" s="451"/>
      <c r="BE109" s="451"/>
      <c r="BF109" s="451"/>
      <c r="BG109" s="451"/>
      <c r="BH109" s="451"/>
      <c r="BI109" s="451"/>
      <c r="BJ109" s="452"/>
      <c r="BK109" s="459"/>
      <c r="BL109" s="460"/>
      <c r="BM109" s="460"/>
      <c r="BN109" s="460"/>
      <c r="BO109" s="461"/>
      <c r="BP109" s="468"/>
      <c r="BQ109" s="469"/>
      <c r="BR109" s="469"/>
      <c r="BS109" s="469"/>
      <c r="BT109" s="469"/>
      <c r="BU109" s="469"/>
      <c r="BV109" s="469"/>
      <c r="BW109" s="469"/>
      <c r="BX109" s="470"/>
    </row>
    <row r="110" spans="2:76" s="48" customFormat="1" ht="20.25" customHeight="1" x14ac:dyDescent="0.2">
      <c r="B110" s="434"/>
      <c r="C110" s="435"/>
      <c r="D110" s="441"/>
      <c r="E110" s="442"/>
      <c r="F110" s="442"/>
      <c r="G110" s="442"/>
      <c r="H110" s="442"/>
      <c r="I110" s="442"/>
      <c r="J110" s="442"/>
      <c r="K110" s="442"/>
      <c r="L110" s="442"/>
      <c r="M110" s="442"/>
      <c r="N110" s="442"/>
      <c r="O110" s="442"/>
      <c r="P110" s="442"/>
      <c r="Q110" s="442"/>
      <c r="R110" s="442"/>
      <c r="S110" s="442"/>
      <c r="T110" s="442"/>
      <c r="U110" s="442"/>
      <c r="V110" s="442"/>
      <c r="W110" s="443"/>
      <c r="X110" s="450"/>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1"/>
      <c r="AZ110" s="451"/>
      <c r="BA110" s="451"/>
      <c r="BB110" s="451"/>
      <c r="BC110" s="451"/>
      <c r="BD110" s="451"/>
      <c r="BE110" s="451"/>
      <c r="BF110" s="451"/>
      <c r="BG110" s="451"/>
      <c r="BH110" s="451"/>
      <c r="BI110" s="451"/>
      <c r="BJ110" s="452"/>
      <c r="BK110" s="459"/>
      <c r="BL110" s="460"/>
      <c r="BM110" s="460"/>
      <c r="BN110" s="460"/>
      <c r="BO110" s="461"/>
      <c r="BP110" s="468"/>
      <c r="BQ110" s="469"/>
      <c r="BR110" s="469"/>
      <c r="BS110" s="469"/>
      <c r="BT110" s="469"/>
      <c r="BU110" s="469"/>
      <c r="BV110" s="469"/>
      <c r="BW110" s="469"/>
      <c r="BX110" s="470"/>
    </row>
    <row r="111" spans="2:76" s="48" customFormat="1" ht="20.25" customHeight="1" x14ac:dyDescent="0.2">
      <c r="B111" s="434"/>
      <c r="C111" s="435"/>
      <c r="D111" s="441"/>
      <c r="E111" s="442"/>
      <c r="F111" s="442"/>
      <c r="G111" s="442"/>
      <c r="H111" s="442"/>
      <c r="I111" s="442"/>
      <c r="J111" s="442"/>
      <c r="K111" s="442"/>
      <c r="L111" s="442"/>
      <c r="M111" s="442"/>
      <c r="N111" s="442"/>
      <c r="O111" s="442"/>
      <c r="P111" s="442"/>
      <c r="Q111" s="442"/>
      <c r="R111" s="442"/>
      <c r="S111" s="442"/>
      <c r="T111" s="442"/>
      <c r="U111" s="442"/>
      <c r="V111" s="442"/>
      <c r="W111" s="443"/>
      <c r="X111" s="450"/>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1"/>
      <c r="AZ111" s="451"/>
      <c r="BA111" s="451"/>
      <c r="BB111" s="451"/>
      <c r="BC111" s="451"/>
      <c r="BD111" s="451"/>
      <c r="BE111" s="451"/>
      <c r="BF111" s="451"/>
      <c r="BG111" s="451"/>
      <c r="BH111" s="451"/>
      <c r="BI111" s="451"/>
      <c r="BJ111" s="452"/>
      <c r="BK111" s="459"/>
      <c r="BL111" s="460"/>
      <c r="BM111" s="460"/>
      <c r="BN111" s="460"/>
      <c r="BO111" s="461"/>
      <c r="BP111" s="468"/>
      <c r="BQ111" s="469"/>
      <c r="BR111" s="469"/>
      <c r="BS111" s="469"/>
      <c r="BT111" s="469"/>
      <c r="BU111" s="469"/>
      <c r="BV111" s="469"/>
      <c r="BW111" s="469"/>
      <c r="BX111" s="470"/>
    </row>
    <row r="112" spans="2:76" s="48" customFormat="1" ht="20.25" customHeight="1" x14ac:dyDescent="0.2">
      <c r="B112" s="434"/>
      <c r="C112" s="435"/>
      <c r="D112" s="441"/>
      <c r="E112" s="442"/>
      <c r="F112" s="442"/>
      <c r="G112" s="442"/>
      <c r="H112" s="442"/>
      <c r="I112" s="442"/>
      <c r="J112" s="442"/>
      <c r="K112" s="442"/>
      <c r="L112" s="442"/>
      <c r="M112" s="442"/>
      <c r="N112" s="442"/>
      <c r="O112" s="442"/>
      <c r="P112" s="442"/>
      <c r="Q112" s="442"/>
      <c r="R112" s="442"/>
      <c r="S112" s="442"/>
      <c r="T112" s="442"/>
      <c r="U112" s="442"/>
      <c r="V112" s="442"/>
      <c r="W112" s="443"/>
      <c r="X112" s="450"/>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1"/>
      <c r="AZ112" s="451"/>
      <c r="BA112" s="451"/>
      <c r="BB112" s="451"/>
      <c r="BC112" s="451"/>
      <c r="BD112" s="451"/>
      <c r="BE112" s="451"/>
      <c r="BF112" s="451"/>
      <c r="BG112" s="451"/>
      <c r="BH112" s="451"/>
      <c r="BI112" s="451"/>
      <c r="BJ112" s="452"/>
      <c r="BK112" s="459"/>
      <c r="BL112" s="460"/>
      <c r="BM112" s="460"/>
      <c r="BN112" s="460"/>
      <c r="BO112" s="461"/>
      <c r="BP112" s="468"/>
      <c r="BQ112" s="469"/>
      <c r="BR112" s="469"/>
      <c r="BS112" s="469"/>
      <c r="BT112" s="469"/>
      <c r="BU112" s="469"/>
      <c r="BV112" s="469"/>
      <c r="BW112" s="469"/>
      <c r="BX112" s="470"/>
    </row>
    <row r="113" spans="1:76" s="48" customFormat="1" ht="20.25" customHeight="1" x14ac:dyDescent="0.2">
      <c r="B113" s="436"/>
      <c r="C113" s="437"/>
      <c r="D113" s="444"/>
      <c r="E113" s="445"/>
      <c r="F113" s="445"/>
      <c r="G113" s="445"/>
      <c r="H113" s="445"/>
      <c r="I113" s="445"/>
      <c r="J113" s="445"/>
      <c r="K113" s="445"/>
      <c r="L113" s="445"/>
      <c r="M113" s="445"/>
      <c r="N113" s="445"/>
      <c r="O113" s="445"/>
      <c r="P113" s="445"/>
      <c r="Q113" s="445"/>
      <c r="R113" s="445"/>
      <c r="S113" s="445"/>
      <c r="T113" s="445"/>
      <c r="U113" s="445"/>
      <c r="V113" s="445"/>
      <c r="W113" s="446"/>
      <c r="X113" s="453"/>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4"/>
      <c r="AZ113" s="454"/>
      <c r="BA113" s="454"/>
      <c r="BB113" s="454"/>
      <c r="BC113" s="454"/>
      <c r="BD113" s="454"/>
      <c r="BE113" s="454"/>
      <c r="BF113" s="454"/>
      <c r="BG113" s="454"/>
      <c r="BH113" s="454"/>
      <c r="BI113" s="454"/>
      <c r="BJ113" s="455"/>
      <c r="BK113" s="462"/>
      <c r="BL113" s="463"/>
      <c r="BM113" s="463"/>
      <c r="BN113" s="463"/>
      <c r="BO113" s="464"/>
      <c r="BP113" s="471"/>
      <c r="BQ113" s="472"/>
      <c r="BR113" s="472"/>
      <c r="BS113" s="472"/>
      <c r="BT113" s="472"/>
      <c r="BU113" s="472"/>
      <c r="BV113" s="472"/>
      <c r="BW113" s="472"/>
      <c r="BX113" s="473"/>
    </row>
    <row r="114" spans="1:76" s="48" customFormat="1" ht="20.25" customHeight="1" x14ac:dyDescent="0.2">
      <c r="B114" s="487" t="s">
        <v>59</v>
      </c>
      <c r="C114" s="488"/>
      <c r="D114" s="488"/>
      <c r="E114" s="488"/>
      <c r="F114" s="488"/>
      <c r="G114" s="488"/>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88"/>
      <c r="AE114" s="488"/>
      <c r="AF114" s="488"/>
      <c r="AG114" s="488"/>
      <c r="AH114" s="488"/>
      <c r="AI114" s="488"/>
      <c r="AJ114" s="488"/>
      <c r="AK114" s="488"/>
      <c r="AL114" s="488"/>
      <c r="AM114" s="488"/>
      <c r="AN114" s="488"/>
      <c r="AO114" s="488"/>
      <c r="AP114" s="488"/>
      <c r="AQ114" s="488"/>
      <c r="AR114" s="488"/>
      <c r="AS114" s="488"/>
      <c r="AT114" s="488"/>
      <c r="AU114" s="488"/>
      <c r="AV114" s="488"/>
      <c r="AW114" s="488"/>
      <c r="AX114" s="488"/>
      <c r="AY114" s="488"/>
      <c r="AZ114" s="488"/>
      <c r="BA114" s="488"/>
      <c r="BB114" s="488"/>
      <c r="BC114" s="488"/>
      <c r="BD114" s="488"/>
      <c r="BE114" s="488"/>
      <c r="BF114" s="488"/>
      <c r="BG114" s="488"/>
      <c r="BH114" s="488"/>
      <c r="BI114" s="488"/>
      <c r="BJ114" s="488"/>
      <c r="BK114" s="488"/>
      <c r="BL114" s="488"/>
      <c r="BM114" s="488"/>
      <c r="BN114" s="488"/>
      <c r="BO114" s="489"/>
      <c r="BP114" s="474">
        <f>SUM(BP12:BP113)</f>
        <v>0</v>
      </c>
      <c r="BQ114" s="475"/>
      <c r="BR114" s="475"/>
      <c r="BS114" s="475"/>
      <c r="BT114" s="475"/>
      <c r="BU114" s="476"/>
      <c r="BV114" s="476"/>
      <c r="BW114" s="476"/>
      <c r="BX114" s="477"/>
    </row>
    <row r="115" spans="1:76" s="48" customFormat="1" ht="20.25" customHeight="1" x14ac:dyDescent="0.2">
      <c r="B115" s="490"/>
      <c r="C115" s="491"/>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491"/>
      <c r="AK115" s="491"/>
      <c r="AL115" s="491"/>
      <c r="AM115" s="491"/>
      <c r="AN115" s="491"/>
      <c r="AO115" s="491"/>
      <c r="AP115" s="491"/>
      <c r="AQ115" s="491"/>
      <c r="AR115" s="491"/>
      <c r="AS115" s="491"/>
      <c r="AT115" s="491"/>
      <c r="AU115" s="491"/>
      <c r="AV115" s="491"/>
      <c r="AW115" s="491"/>
      <c r="AX115" s="491"/>
      <c r="AY115" s="491"/>
      <c r="AZ115" s="491"/>
      <c r="BA115" s="491"/>
      <c r="BB115" s="491"/>
      <c r="BC115" s="491"/>
      <c r="BD115" s="491"/>
      <c r="BE115" s="491"/>
      <c r="BF115" s="491"/>
      <c r="BG115" s="491"/>
      <c r="BH115" s="491"/>
      <c r="BI115" s="491"/>
      <c r="BJ115" s="491"/>
      <c r="BK115" s="491"/>
      <c r="BL115" s="491"/>
      <c r="BM115" s="491"/>
      <c r="BN115" s="491"/>
      <c r="BO115" s="492"/>
      <c r="BP115" s="478"/>
      <c r="BQ115" s="479"/>
      <c r="BR115" s="479"/>
      <c r="BS115" s="479"/>
      <c r="BT115" s="479"/>
      <c r="BU115" s="480"/>
      <c r="BV115" s="480"/>
      <c r="BW115" s="480"/>
      <c r="BX115" s="481"/>
    </row>
    <row r="116" spans="1:76" s="48" customFormat="1" ht="20.25" customHeight="1" x14ac:dyDescent="0.2">
      <c r="B116" s="493"/>
      <c r="C116" s="494"/>
      <c r="D116" s="494"/>
      <c r="E116" s="494"/>
      <c r="F116" s="494"/>
      <c r="G116" s="494"/>
      <c r="H116" s="494"/>
      <c r="I116" s="494"/>
      <c r="J116" s="494"/>
      <c r="K116" s="494"/>
      <c r="L116" s="494"/>
      <c r="M116" s="494"/>
      <c r="N116" s="494"/>
      <c r="O116" s="494"/>
      <c r="P116" s="494"/>
      <c r="Q116" s="494"/>
      <c r="R116" s="494"/>
      <c r="S116" s="494"/>
      <c r="T116" s="494"/>
      <c r="U116" s="494"/>
      <c r="V116" s="494"/>
      <c r="W116" s="494"/>
      <c r="X116" s="494"/>
      <c r="Y116" s="494"/>
      <c r="Z116" s="494"/>
      <c r="AA116" s="494"/>
      <c r="AB116" s="494"/>
      <c r="AC116" s="494"/>
      <c r="AD116" s="494"/>
      <c r="AE116" s="494"/>
      <c r="AF116" s="494"/>
      <c r="AG116" s="494"/>
      <c r="AH116" s="494"/>
      <c r="AI116" s="494"/>
      <c r="AJ116" s="494"/>
      <c r="AK116" s="494"/>
      <c r="AL116" s="494"/>
      <c r="AM116" s="494"/>
      <c r="AN116" s="494"/>
      <c r="AO116" s="494"/>
      <c r="AP116" s="494"/>
      <c r="AQ116" s="494"/>
      <c r="AR116" s="494"/>
      <c r="AS116" s="494"/>
      <c r="AT116" s="494"/>
      <c r="AU116" s="494"/>
      <c r="AV116" s="494"/>
      <c r="AW116" s="494"/>
      <c r="AX116" s="494"/>
      <c r="AY116" s="494"/>
      <c r="AZ116" s="494"/>
      <c r="BA116" s="494"/>
      <c r="BB116" s="494"/>
      <c r="BC116" s="494"/>
      <c r="BD116" s="494"/>
      <c r="BE116" s="494"/>
      <c r="BF116" s="494"/>
      <c r="BG116" s="494"/>
      <c r="BH116" s="494"/>
      <c r="BI116" s="494"/>
      <c r="BJ116" s="494"/>
      <c r="BK116" s="494"/>
      <c r="BL116" s="494"/>
      <c r="BM116" s="494"/>
      <c r="BN116" s="494"/>
      <c r="BO116" s="495"/>
      <c r="BP116" s="482"/>
      <c r="BQ116" s="483"/>
      <c r="BR116" s="483"/>
      <c r="BS116" s="483"/>
      <c r="BT116" s="483"/>
      <c r="BU116" s="483"/>
      <c r="BV116" s="483"/>
      <c r="BW116" s="483"/>
      <c r="BX116" s="484"/>
    </row>
    <row r="117" spans="1:76" s="69" customFormat="1" ht="25.5" x14ac:dyDescent="0.25">
      <c r="A117" s="62" t="s">
        <v>85</v>
      </c>
      <c r="B117" s="63" t="s">
        <v>57</v>
      </c>
      <c r="C117" s="64"/>
      <c r="D117" s="65"/>
      <c r="E117" s="65"/>
      <c r="F117" s="66"/>
      <c r="G117" s="66"/>
      <c r="H117" s="66"/>
      <c r="I117" s="66"/>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8"/>
      <c r="BD117" s="68"/>
      <c r="BE117" s="68"/>
      <c r="BF117" s="68"/>
      <c r="BG117" s="68"/>
      <c r="BN117" s="70"/>
      <c r="BO117" s="70"/>
      <c r="BP117" s="70"/>
      <c r="BT117" s="70"/>
      <c r="BX117" s="71"/>
    </row>
    <row r="118" spans="1:76" s="73" customFormat="1" ht="20.25" customHeight="1" x14ac:dyDescent="0.25">
      <c r="A118" s="64"/>
      <c r="B118" s="72"/>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c r="AI118" s="486"/>
      <c r="AJ118" s="486"/>
      <c r="AK118" s="486"/>
      <c r="AL118" s="486"/>
      <c r="AM118" s="486"/>
      <c r="AN118" s="486"/>
      <c r="AO118" s="486"/>
      <c r="AP118" s="486"/>
      <c r="AQ118" s="486"/>
      <c r="AR118" s="486"/>
      <c r="AS118" s="486"/>
      <c r="AT118" s="486"/>
      <c r="AU118" s="486"/>
      <c r="AV118" s="486"/>
      <c r="AW118" s="486"/>
      <c r="AX118" s="486"/>
      <c r="AY118" s="486"/>
      <c r="AZ118" s="486"/>
      <c r="BA118" s="486"/>
      <c r="BB118" s="486"/>
    </row>
    <row r="119" spans="1:76" s="73" customFormat="1" ht="30" customHeight="1" x14ac:dyDescent="0.25">
      <c r="A119" s="64" t="s">
        <v>86</v>
      </c>
      <c r="B119" s="431" t="s">
        <v>311</v>
      </c>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c r="AG119" s="431"/>
      <c r="AH119" s="431"/>
      <c r="AI119" s="431"/>
      <c r="AJ119" s="431"/>
      <c r="AK119" s="431"/>
      <c r="AL119" s="431"/>
      <c r="AM119" s="431"/>
      <c r="AN119" s="431"/>
      <c r="AO119" s="431"/>
      <c r="AP119" s="431"/>
      <c r="AQ119" s="431"/>
      <c r="AR119" s="431"/>
      <c r="AS119" s="431"/>
      <c r="AT119" s="431"/>
      <c r="AU119" s="431"/>
      <c r="AV119" s="431"/>
      <c r="AW119" s="431"/>
      <c r="AX119" s="431"/>
      <c r="AY119" s="431"/>
      <c r="AZ119" s="431"/>
      <c r="BA119" s="431"/>
      <c r="BB119" s="431"/>
      <c r="BC119" s="431"/>
      <c r="BD119" s="431"/>
      <c r="BE119" s="431"/>
      <c r="BF119" s="431"/>
      <c r="BG119" s="431"/>
      <c r="BH119" s="431"/>
      <c r="BI119" s="431"/>
      <c r="BJ119" s="431"/>
      <c r="BK119" s="431"/>
      <c r="BL119" s="431"/>
      <c r="BM119" s="431"/>
      <c r="BN119" s="431"/>
      <c r="BO119" s="431"/>
      <c r="BP119" s="431"/>
      <c r="BQ119" s="431"/>
      <c r="BR119" s="431"/>
      <c r="BS119" s="431"/>
      <c r="BT119" s="431"/>
      <c r="BU119" s="431"/>
      <c r="BV119" s="431"/>
      <c r="BW119" s="431"/>
      <c r="BX119" s="431"/>
    </row>
    <row r="120" spans="1:76" s="73" customFormat="1" ht="32.25" customHeight="1" x14ac:dyDescent="0.25">
      <c r="A120" s="64"/>
      <c r="B120" s="431"/>
      <c r="C120" s="431"/>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431"/>
      <c r="AK120" s="431"/>
      <c r="AL120" s="431"/>
      <c r="AM120" s="431"/>
      <c r="AN120" s="431"/>
      <c r="AO120" s="431"/>
      <c r="AP120" s="431"/>
      <c r="AQ120" s="431"/>
      <c r="AR120" s="431"/>
      <c r="AS120" s="431"/>
      <c r="AT120" s="431"/>
      <c r="AU120" s="431"/>
      <c r="AV120" s="431"/>
      <c r="AW120" s="431"/>
      <c r="AX120" s="431"/>
      <c r="AY120" s="431"/>
      <c r="AZ120" s="431"/>
      <c r="BA120" s="431"/>
      <c r="BB120" s="431"/>
      <c r="BC120" s="431"/>
      <c r="BD120" s="431"/>
      <c r="BE120" s="431"/>
      <c r="BF120" s="431"/>
      <c r="BG120" s="431"/>
      <c r="BH120" s="431"/>
      <c r="BI120" s="431"/>
      <c r="BJ120" s="431"/>
      <c r="BK120" s="431"/>
      <c r="BL120" s="431"/>
      <c r="BM120" s="431"/>
      <c r="BN120" s="431"/>
      <c r="BO120" s="431"/>
      <c r="BP120" s="431"/>
      <c r="BQ120" s="431"/>
      <c r="BR120" s="431"/>
      <c r="BS120" s="431"/>
      <c r="BT120" s="431"/>
      <c r="BU120" s="431"/>
      <c r="BV120" s="431"/>
      <c r="BW120" s="431"/>
      <c r="BX120" s="431"/>
    </row>
    <row r="121" spans="1:76" s="73" customFormat="1" ht="20.25" customHeight="1" x14ac:dyDescent="0.25">
      <c r="A121" s="64"/>
      <c r="B121" s="72"/>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row>
    <row r="122" spans="1:76" s="73" customFormat="1" ht="20.25" customHeight="1" x14ac:dyDescent="0.25">
      <c r="A122" s="64"/>
      <c r="B122" s="72"/>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row>
    <row r="123" spans="1:76" s="73" customFormat="1" ht="20.25" customHeight="1" x14ac:dyDescent="0.4">
      <c r="A123" s="123" t="s">
        <v>97</v>
      </c>
      <c r="B123" s="72"/>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4"/>
    </row>
    <row r="124" spans="1:76" s="73" customFormat="1" ht="20.25" customHeight="1" x14ac:dyDescent="0.25">
      <c r="A124" s="64"/>
      <c r="B124" s="72"/>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c r="AY124" s="154"/>
      <c r="AZ124" s="154"/>
      <c r="BA124" s="154"/>
      <c r="BB124" s="154"/>
    </row>
    <row r="125" spans="1:76" s="80" customFormat="1" ht="20.25" customHeight="1" x14ac:dyDescent="0.25">
      <c r="A125" s="76"/>
      <c r="B125" s="77"/>
      <c r="C125" s="46"/>
      <c r="D125" s="75"/>
      <c r="E125" s="75"/>
      <c r="F125" s="75"/>
      <c r="G125" s="75"/>
      <c r="H125" s="75"/>
      <c r="I125" s="75"/>
      <c r="J125" s="75"/>
      <c r="K125" s="75"/>
      <c r="L125" s="75"/>
      <c r="M125" s="75"/>
      <c r="N125" s="75"/>
      <c r="O125" s="75"/>
      <c r="P125" s="75"/>
      <c r="Q125" s="75"/>
      <c r="R125" s="75"/>
      <c r="S125" s="75"/>
      <c r="T125" s="75"/>
      <c r="U125" s="75"/>
      <c r="V125" s="75"/>
      <c r="W125" s="75"/>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9"/>
      <c r="BH125" s="79"/>
      <c r="BI125" s="79"/>
      <c r="BJ125" s="79"/>
      <c r="BK125" s="78"/>
      <c r="BL125" s="78"/>
      <c r="BM125" s="78"/>
    </row>
    <row r="126" spans="1:76" s="73" customFormat="1" ht="20.25" customHeight="1" x14ac:dyDescent="0.25">
      <c r="A126" s="64"/>
      <c r="B126" s="72"/>
      <c r="D126" s="122" t="s">
        <v>98</v>
      </c>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485"/>
      <c r="BH126" s="485"/>
      <c r="BI126" s="485"/>
      <c r="BJ126" s="485"/>
      <c r="BK126" s="154"/>
      <c r="BL126" s="154"/>
      <c r="BM126" s="154"/>
    </row>
    <row r="127" spans="1:76" s="73" customFormat="1" ht="20.25" customHeight="1" x14ac:dyDescent="0.25">
      <c r="A127" s="64"/>
      <c r="B127" s="72"/>
      <c r="D127" s="122"/>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3"/>
      <c r="BH127" s="153"/>
      <c r="BI127" s="153"/>
      <c r="BJ127" s="153"/>
      <c r="BK127" s="154"/>
      <c r="BL127" s="154"/>
      <c r="BM127" s="154"/>
    </row>
    <row r="128" spans="1:76" s="73" customFormat="1" ht="31.7" customHeight="1" x14ac:dyDescent="0.25">
      <c r="A128" s="64"/>
      <c r="B128" s="72"/>
      <c r="D128" s="122" t="s">
        <v>193</v>
      </c>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3"/>
      <c r="BH128" s="153"/>
      <c r="BI128" s="153"/>
      <c r="BJ128" s="153"/>
      <c r="BK128" s="154"/>
      <c r="BL128" s="154"/>
      <c r="BM128" s="154"/>
    </row>
    <row r="129" spans="1:103" s="73" customFormat="1" ht="31.7" customHeight="1" x14ac:dyDescent="0.25">
      <c r="A129" s="64"/>
      <c r="B129" s="72"/>
      <c r="D129" s="122" t="s">
        <v>201</v>
      </c>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3"/>
      <c r="BH129" s="153"/>
      <c r="BI129" s="153"/>
      <c r="BJ129" s="153"/>
      <c r="BK129" s="154"/>
      <c r="BL129" s="154"/>
      <c r="BM129" s="154"/>
    </row>
    <row r="130" spans="1:103" s="73" customFormat="1" ht="154.5" customHeight="1" x14ac:dyDescent="0.25">
      <c r="A130" s="64"/>
      <c r="B130" s="72"/>
      <c r="D130" s="122"/>
      <c r="F130" s="533" t="s">
        <v>202</v>
      </c>
      <c r="G130" s="534"/>
      <c r="H130" s="534"/>
      <c r="I130" s="534"/>
      <c r="J130" s="534"/>
      <c r="K130" s="534"/>
      <c r="L130" s="534"/>
      <c r="M130" s="534"/>
      <c r="N130" s="534"/>
      <c r="O130" s="534"/>
      <c r="P130" s="534"/>
      <c r="Q130" s="534"/>
      <c r="R130" s="534"/>
      <c r="S130" s="534"/>
      <c r="T130" s="534"/>
      <c r="U130" s="534"/>
      <c r="V130" s="534"/>
      <c r="W130" s="534"/>
      <c r="X130" s="534"/>
      <c r="Y130" s="534"/>
      <c r="Z130" s="534"/>
      <c r="AA130" s="534"/>
      <c r="AB130" s="534"/>
      <c r="AC130" s="534"/>
      <c r="AD130" s="534"/>
      <c r="AE130" s="534"/>
      <c r="AF130" s="534"/>
      <c r="AG130" s="534"/>
      <c r="AH130" s="534"/>
      <c r="AI130" s="534"/>
      <c r="AJ130" s="534"/>
      <c r="AK130" s="534"/>
      <c r="AL130" s="534"/>
      <c r="AM130" s="534"/>
      <c r="AN130" s="534"/>
      <c r="AO130" s="534"/>
      <c r="AP130" s="534"/>
      <c r="AQ130" s="534"/>
      <c r="AR130" s="534"/>
      <c r="AS130" s="534"/>
      <c r="AT130" s="534"/>
      <c r="AU130" s="534"/>
      <c r="AV130" s="534"/>
      <c r="AW130" s="534"/>
      <c r="AX130" s="534"/>
      <c r="AY130" s="534"/>
      <c r="AZ130" s="534"/>
      <c r="BA130" s="534"/>
      <c r="BB130" s="534"/>
      <c r="BC130" s="534"/>
      <c r="BD130" s="534"/>
      <c r="BE130" s="534"/>
      <c r="BF130" s="534"/>
      <c r="BG130" s="534"/>
      <c r="BH130" s="534"/>
      <c r="BI130" s="534"/>
      <c r="BJ130" s="534"/>
      <c r="BK130" s="534"/>
      <c r="BL130" s="534"/>
      <c r="BM130" s="534"/>
      <c r="BN130" s="534"/>
      <c r="BO130" s="534"/>
      <c r="BP130" s="534"/>
      <c r="BQ130" s="534"/>
      <c r="BR130" s="534"/>
      <c r="BS130" s="534"/>
      <c r="BT130" s="534"/>
      <c r="BU130" s="534"/>
      <c r="BV130" s="534"/>
      <c r="BW130" s="534"/>
      <c r="BX130" s="534"/>
      <c r="BY130" s="534"/>
      <c r="BZ130" s="534"/>
      <c r="CA130" s="534"/>
      <c r="CB130" s="534"/>
      <c r="CC130" s="534"/>
      <c r="CD130" s="534"/>
      <c r="CE130" s="534"/>
      <c r="CF130" s="534"/>
      <c r="CG130" s="534"/>
      <c r="CH130" s="534"/>
      <c r="CI130" s="534"/>
      <c r="CJ130" s="534"/>
      <c r="CK130" s="534"/>
      <c r="CL130" s="534"/>
      <c r="CM130" s="534"/>
      <c r="CN130" s="534"/>
      <c r="CO130" s="534"/>
      <c r="CP130" s="534"/>
      <c r="CQ130" s="534"/>
      <c r="CR130" s="534"/>
      <c r="CS130" s="534"/>
      <c r="CT130" s="534"/>
      <c r="CU130" s="534"/>
      <c r="CV130" s="534"/>
      <c r="CW130" s="534"/>
      <c r="CX130" s="534"/>
      <c r="CY130" s="534"/>
    </row>
    <row r="131" spans="1:103" s="73" customFormat="1" ht="31.7" customHeight="1" x14ac:dyDescent="0.25">
      <c r="A131" s="64"/>
      <c r="B131" s="72"/>
      <c r="D131" s="122" t="s">
        <v>284</v>
      </c>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3"/>
      <c r="BH131" s="153"/>
      <c r="BI131" s="153"/>
      <c r="BJ131" s="153"/>
      <c r="BK131" s="154"/>
      <c r="BL131" s="154"/>
      <c r="BM131" s="154"/>
    </row>
    <row r="132" spans="1:103" s="73" customFormat="1" ht="31.7" customHeight="1" x14ac:dyDescent="0.25">
      <c r="A132" s="64"/>
      <c r="B132" s="72"/>
      <c r="D132" s="122" t="s">
        <v>196</v>
      </c>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3"/>
      <c r="BH132" s="153"/>
      <c r="BI132" s="153"/>
      <c r="BJ132" s="153"/>
      <c r="BK132" s="154"/>
      <c r="BL132" s="154"/>
      <c r="BM132" s="154"/>
    </row>
    <row r="133" spans="1:103" s="73" customFormat="1" ht="31.7" customHeight="1" x14ac:dyDescent="0.25">
      <c r="A133" s="64"/>
      <c r="B133" s="72"/>
      <c r="D133" s="122" t="s">
        <v>197</v>
      </c>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3"/>
      <c r="BH133" s="153"/>
      <c r="BI133" s="153"/>
      <c r="BJ133" s="153"/>
      <c r="BK133" s="154"/>
      <c r="BL133" s="154"/>
      <c r="BM133" s="154"/>
    </row>
    <row r="134" spans="1:103" s="73" customFormat="1" ht="31.7" customHeight="1" x14ac:dyDescent="0.25">
      <c r="A134" s="64"/>
      <c r="B134" s="72"/>
      <c r="D134" s="122" t="s">
        <v>198</v>
      </c>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3"/>
      <c r="BH134" s="153"/>
      <c r="BI134" s="153"/>
      <c r="BJ134" s="153"/>
      <c r="BK134" s="154"/>
      <c r="BL134" s="154"/>
      <c r="BM134" s="154"/>
    </row>
    <row r="135" spans="1:103" s="73" customFormat="1" ht="31.7" customHeight="1" x14ac:dyDescent="0.25">
      <c r="A135" s="64"/>
      <c r="B135" s="72"/>
      <c r="D135" s="122" t="s">
        <v>199</v>
      </c>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3"/>
      <c r="BH135" s="153"/>
      <c r="BI135" s="153"/>
      <c r="BJ135" s="153"/>
      <c r="BK135" s="154"/>
      <c r="BL135" s="154"/>
      <c r="BM135" s="154"/>
    </row>
    <row r="136" spans="1:103" s="73" customFormat="1" ht="31.7" customHeight="1" x14ac:dyDescent="0.25">
      <c r="A136" s="64"/>
      <c r="B136" s="72"/>
      <c r="D136" s="122" t="s">
        <v>131</v>
      </c>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3"/>
      <c r="BH136" s="153"/>
      <c r="BI136" s="153"/>
      <c r="BJ136" s="153"/>
      <c r="BK136" s="154"/>
      <c r="BL136" s="154"/>
      <c r="BM136" s="154"/>
    </row>
    <row r="137" spans="1:103" s="73" customFormat="1" ht="31.7" customHeight="1" x14ac:dyDescent="0.25">
      <c r="A137" s="64"/>
      <c r="B137" s="72"/>
      <c r="D137" s="122" t="s">
        <v>137</v>
      </c>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3"/>
      <c r="BH137" s="153"/>
      <c r="BI137" s="153"/>
      <c r="BJ137" s="153"/>
      <c r="BK137" s="154"/>
      <c r="BL137" s="154"/>
      <c r="BM137" s="154"/>
    </row>
    <row r="138" spans="1:103" s="73" customFormat="1" ht="31.7" customHeight="1" x14ac:dyDescent="0.25">
      <c r="A138" s="64"/>
      <c r="B138" s="72"/>
      <c r="D138" s="122" t="s">
        <v>190</v>
      </c>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3"/>
      <c r="BH138" s="153"/>
      <c r="BI138" s="153"/>
      <c r="BJ138" s="153"/>
      <c r="BK138" s="154"/>
      <c r="BL138" s="154"/>
      <c r="BM138" s="154"/>
    </row>
    <row r="139" spans="1:103" s="73" customFormat="1" ht="31.7" customHeight="1" x14ac:dyDescent="0.25">
      <c r="A139" s="64"/>
      <c r="B139" s="72"/>
      <c r="D139" s="122" t="s">
        <v>191</v>
      </c>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3"/>
      <c r="BH139" s="153"/>
      <c r="BI139" s="153"/>
      <c r="BJ139" s="153"/>
      <c r="BK139" s="154"/>
      <c r="BL139" s="154"/>
      <c r="BM139" s="154"/>
    </row>
    <row r="140" spans="1:103" s="73" customFormat="1" ht="31.7" customHeight="1" x14ac:dyDescent="0.25">
      <c r="A140" s="64"/>
      <c r="B140" s="72"/>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c r="BA140" s="154"/>
      <c r="BB140" s="154"/>
      <c r="BC140" s="154"/>
      <c r="BD140" s="154"/>
      <c r="BE140" s="154"/>
      <c r="BF140" s="154"/>
      <c r="BG140" s="153"/>
      <c r="BH140" s="153"/>
      <c r="BI140" s="153"/>
      <c r="BJ140" s="153"/>
      <c r="BK140" s="154"/>
      <c r="BL140" s="154"/>
      <c r="BM140" s="154"/>
    </row>
    <row r="141" spans="1:103" s="73" customFormat="1" ht="31.7" customHeight="1" x14ac:dyDescent="0.25">
      <c r="A141" s="64"/>
      <c r="B141" s="72"/>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3"/>
      <c r="BH141" s="153"/>
      <c r="BI141" s="153"/>
      <c r="BJ141" s="153"/>
      <c r="BK141" s="154"/>
      <c r="BL141" s="154"/>
      <c r="BM141" s="154"/>
    </row>
    <row r="142" spans="1:103" s="73" customFormat="1" ht="31.7" customHeight="1" x14ac:dyDescent="0.25">
      <c r="A142" s="64"/>
      <c r="B142" s="72"/>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3"/>
      <c r="BH142" s="153"/>
      <c r="BI142" s="153"/>
      <c r="BJ142" s="153"/>
      <c r="BK142" s="154"/>
      <c r="BL142" s="154"/>
      <c r="BM142" s="154"/>
    </row>
    <row r="143" spans="1:103" s="73" customFormat="1" ht="31.7" customHeight="1" x14ac:dyDescent="0.25">
      <c r="A143" s="64"/>
      <c r="B143" s="72"/>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3"/>
      <c r="BH143" s="153"/>
      <c r="BI143" s="153"/>
      <c r="BJ143" s="153"/>
      <c r="BK143" s="154"/>
      <c r="BL143" s="154"/>
      <c r="BM143" s="154"/>
    </row>
    <row r="144" spans="1:103" s="73" customFormat="1" ht="31.7" customHeight="1" x14ac:dyDescent="0.25">
      <c r="A144" s="64"/>
      <c r="B144" s="72"/>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3"/>
      <c r="BH144" s="153"/>
      <c r="BI144" s="153"/>
      <c r="BJ144" s="153"/>
      <c r="BK144" s="154"/>
      <c r="BL144" s="154"/>
      <c r="BM144" s="154"/>
    </row>
    <row r="145" spans="1:129" s="73" customFormat="1" ht="31.7" customHeight="1" x14ac:dyDescent="0.25">
      <c r="A145" s="64"/>
      <c r="B145" s="72"/>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3"/>
      <c r="BH145" s="153"/>
      <c r="BI145" s="153"/>
      <c r="BJ145" s="153"/>
      <c r="BK145" s="154"/>
      <c r="BL145" s="154"/>
      <c r="BM145" s="154"/>
    </row>
    <row r="146" spans="1:129" s="73" customFormat="1" ht="31.7" customHeight="1" x14ac:dyDescent="0.25">
      <c r="A146" s="64"/>
      <c r="B146" s="72"/>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c r="AY146" s="154"/>
      <c r="AZ146" s="154"/>
      <c r="BA146" s="154"/>
      <c r="BB146" s="154"/>
      <c r="BC146" s="154"/>
      <c r="BD146" s="154"/>
      <c r="BE146" s="154"/>
      <c r="BF146" s="154"/>
      <c r="BG146" s="153"/>
      <c r="BH146" s="153"/>
      <c r="BI146" s="153"/>
      <c r="BJ146" s="153"/>
      <c r="BK146" s="154"/>
      <c r="BL146" s="154"/>
      <c r="BM146" s="154"/>
    </row>
    <row r="147" spans="1:129" s="73" customFormat="1" ht="31.7" customHeight="1" x14ac:dyDescent="0.25">
      <c r="A147" s="64"/>
      <c r="B147" s="72"/>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3"/>
      <c r="BH147" s="153"/>
      <c r="BI147" s="153"/>
      <c r="BJ147" s="153"/>
      <c r="BK147" s="154"/>
      <c r="BL147" s="154"/>
      <c r="BM147" s="154"/>
    </row>
    <row r="148" spans="1:129" s="73" customFormat="1" ht="31.7" customHeight="1" x14ac:dyDescent="0.25">
      <c r="A148" s="64"/>
      <c r="B148" s="72"/>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c r="AY148" s="154"/>
      <c r="AZ148" s="154"/>
      <c r="BA148" s="154"/>
      <c r="BB148" s="154"/>
      <c r="BC148" s="154"/>
      <c r="BD148" s="154"/>
      <c r="BE148" s="154"/>
      <c r="BF148" s="154"/>
      <c r="BG148" s="153"/>
      <c r="BH148" s="153"/>
      <c r="BI148" s="153"/>
      <c r="BJ148" s="153"/>
      <c r="BK148" s="154"/>
      <c r="BL148" s="154"/>
      <c r="BM148" s="154"/>
      <c r="DO148" s="80"/>
      <c r="DP148" s="80"/>
      <c r="DQ148" s="80"/>
      <c r="DR148" s="80"/>
      <c r="DS148" s="80"/>
      <c r="DT148" s="80"/>
      <c r="DU148" s="80"/>
      <c r="DV148" s="80"/>
      <c r="DW148" s="80"/>
      <c r="DX148" s="80"/>
      <c r="DY148" s="80"/>
    </row>
    <row r="149" spans="1:129" s="73" customFormat="1" ht="31.7" customHeight="1" x14ac:dyDescent="0.25">
      <c r="A149" s="64"/>
      <c r="B149" s="72"/>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3"/>
      <c r="BH149" s="153"/>
      <c r="BI149" s="153"/>
      <c r="BJ149" s="153"/>
      <c r="BK149" s="154"/>
      <c r="BL149" s="154"/>
      <c r="BM149" s="154"/>
      <c r="DO149" s="80"/>
      <c r="DP149" s="80"/>
      <c r="DQ149" s="80"/>
      <c r="DR149" s="80"/>
      <c r="DS149" s="80"/>
      <c r="DT149" s="80"/>
      <c r="DU149" s="80"/>
      <c r="DV149" s="80"/>
      <c r="DW149" s="80"/>
      <c r="DX149" s="80"/>
      <c r="DY149" s="80"/>
    </row>
    <row r="364" spans="6:23" ht="20.25" customHeight="1" x14ac:dyDescent="0.25">
      <c r="F364" s="198" t="s">
        <v>192</v>
      </c>
      <c r="G364" s="198"/>
      <c r="H364" s="198"/>
      <c r="I364" s="198"/>
      <c r="J364" s="198"/>
      <c r="K364" s="198"/>
      <c r="L364" s="198"/>
      <c r="M364" s="198"/>
      <c r="N364" s="198"/>
      <c r="O364" s="198"/>
      <c r="P364" s="198"/>
      <c r="Q364" s="198"/>
      <c r="R364" s="198"/>
      <c r="S364" s="198"/>
      <c r="T364" s="198"/>
      <c r="U364" s="198"/>
      <c r="V364" s="198"/>
      <c r="W364" s="198"/>
    </row>
    <row r="365" spans="6:23" ht="20.25" customHeight="1" x14ac:dyDescent="0.25">
      <c r="F365" s="199" t="s">
        <v>132</v>
      </c>
      <c r="G365" s="198"/>
      <c r="H365" s="198"/>
      <c r="I365" s="198"/>
      <c r="J365" s="198"/>
      <c r="K365" s="198"/>
      <c r="L365" s="198"/>
      <c r="M365" s="198"/>
      <c r="N365" s="198"/>
      <c r="O365" s="198"/>
      <c r="P365" s="198"/>
      <c r="Q365" s="198"/>
      <c r="R365" s="198"/>
      <c r="S365" s="198"/>
      <c r="T365" s="198"/>
      <c r="U365" s="198"/>
      <c r="V365" s="198"/>
      <c r="W365" s="198"/>
    </row>
    <row r="366" spans="6:23" ht="20.25" customHeight="1" x14ac:dyDescent="0.25">
      <c r="F366" s="199" t="s">
        <v>133</v>
      </c>
      <c r="G366" s="198"/>
      <c r="H366" s="198"/>
      <c r="I366" s="198"/>
      <c r="J366" s="198"/>
      <c r="K366" s="198"/>
      <c r="L366" s="198"/>
      <c r="M366" s="198"/>
      <c r="N366" s="198"/>
      <c r="O366" s="198"/>
      <c r="P366" s="198"/>
      <c r="Q366" s="198"/>
      <c r="R366" s="198"/>
      <c r="S366" s="198"/>
      <c r="T366" s="198"/>
      <c r="U366" s="198"/>
      <c r="V366" s="198"/>
      <c r="W366" s="198"/>
    </row>
    <row r="367" spans="6:23" ht="20.25" customHeight="1" x14ac:dyDescent="0.25">
      <c r="F367" s="199" t="s">
        <v>134</v>
      </c>
      <c r="G367" s="198"/>
      <c r="H367" s="198"/>
      <c r="I367" s="198"/>
      <c r="J367" s="198"/>
      <c r="K367" s="198"/>
      <c r="L367" s="198"/>
      <c r="M367" s="198"/>
      <c r="N367" s="198"/>
      <c r="O367" s="198"/>
      <c r="P367" s="198"/>
      <c r="Q367" s="198"/>
      <c r="R367" s="198"/>
      <c r="S367" s="198"/>
      <c r="T367" s="198"/>
      <c r="U367" s="198"/>
      <c r="V367" s="198"/>
      <c r="W367" s="198"/>
    </row>
    <row r="368" spans="6:23" ht="20.25" customHeight="1" x14ac:dyDescent="0.25">
      <c r="F368" s="199" t="s">
        <v>135</v>
      </c>
      <c r="G368" s="198"/>
      <c r="H368" s="198"/>
      <c r="I368" s="198"/>
      <c r="J368" s="198"/>
      <c r="K368" s="198"/>
      <c r="L368" s="198"/>
      <c r="M368" s="198"/>
      <c r="N368" s="198"/>
      <c r="O368" s="198"/>
      <c r="P368" s="198"/>
      <c r="Q368" s="198"/>
      <c r="R368" s="198"/>
      <c r="S368" s="198"/>
      <c r="T368" s="198"/>
      <c r="U368" s="198"/>
      <c r="V368" s="198"/>
      <c r="W368" s="198"/>
    </row>
    <row r="369" spans="6:23" ht="20.25" customHeight="1" x14ac:dyDescent="0.25">
      <c r="F369" s="199" t="s">
        <v>136</v>
      </c>
      <c r="G369" s="198"/>
      <c r="H369" s="198"/>
      <c r="I369" s="198"/>
      <c r="J369" s="198"/>
      <c r="K369" s="198"/>
      <c r="L369" s="198"/>
      <c r="M369" s="198"/>
      <c r="N369" s="198"/>
      <c r="O369" s="198"/>
      <c r="P369" s="198"/>
      <c r="Q369" s="198"/>
      <c r="R369" s="198"/>
      <c r="S369" s="198"/>
      <c r="T369" s="198"/>
      <c r="U369" s="198"/>
      <c r="V369" s="198"/>
      <c r="W369" s="198"/>
    </row>
    <row r="370" spans="6:23" ht="20.25" customHeight="1" x14ac:dyDescent="0.25">
      <c r="F370" s="199" t="s">
        <v>138</v>
      </c>
      <c r="G370" s="198"/>
      <c r="H370" s="198"/>
      <c r="I370" s="198"/>
      <c r="J370" s="198"/>
      <c r="K370" s="198"/>
      <c r="L370" s="198"/>
      <c r="M370" s="198"/>
      <c r="N370" s="198"/>
      <c r="O370" s="198"/>
      <c r="P370" s="198"/>
      <c r="Q370" s="198"/>
      <c r="R370" s="198"/>
      <c r="S370" s="198"/>
      <c r="T370" s="198"/>
      <c r="U370" s="198"/>
      <c r="V370" s="198"/>
      <c r="W370" s="198"/>
    </row>
    <row r="371" spans="6:23" ht="20.25" customHeight="1" x14ac:dyDescent="0.25">
      <c r="F371" s="199" t="s">
        <v>167</v>
      </c>
      <c r="G371" s="198"/>
      <c r="H371" s="198"/>
      <c r="I371" s="198"/>
      <c r="J371" s="198"/>
      <c r="K371" s="198"/>
      <c r="L371" s="198"/>
      <c r="M371" s="198"/>
      <c r="N371" s="198"/>
      <c r="O371" s="198"/>
      <c r="P371" s="198"/>
      <c r="Q371" s="198"/>
      <c r="R371" s="198"/>
      <c r="S371" s="198"/>
      <c r="T371" s="198"/>
      <c r="U371" s="198"/>
      <c r="V371" s="198"/>
      <c r="W371" s="198"/>
    </row>
    <row r="372" spans="6:23" ht="20.25" customHeight="1" x14ac:dyDescent="0.25">
      <c r="F372" s="199" t="s">
        <v>168</v>
      </c>
      <c r="G372" s="198"/>
      <c r="H372" s="198"/>
      <c r="I372" s="198"/>
      <c r="J372" s="198"/>
      <c r="K372" s="198"/>
      <c r="L372" s="198"/>
      <c r="M372" s="198"/>
      <c r="N372" s="198"/>
      <c r="O372" s="198"/>
      <c r="P372" s="198"/>
      <c r="Q372" s="198"/>
      <c r="R372" s="198"/>
      <c r="S372" s="198"/>
      <c r="T372" s="198"/>
      <c r="U372" s="198"/>
      <c r="V372" s="198"/>
      <c r="W372" s="198"/>
    </row>
    <row r="373" spans="6:23" ht="20.25" customHeight="1" x14ac:dyDescent="0.25">
      <c r="F373" s="199" t="s">
        <v>169</v>
      </c>
      <c r="G373" s="198"/>
      <c r="H373" s="198"/>
      <c r="I373" s="198"/>
      <c r="J373" s="198"/>
      <c r="K373" s="198"/>
      <c r="L373" s="198"/>
      <c r="M373" s="198"/>
      <c r="N373" s="198"/>
      <c r="O373" s="198"/>
      <c r="P373" s="198"/>
      <c r="Q373" s="198"/>
      <c r="R373" s="198"/>
      <c r="S373" s="198"/>
      <c r="T373" s="198"/>
      <c r="U373" s="198"/>
      <c r="V373" s="198"/>
      <c r="W373" s="198"/>
    </row>
    <row r="374" spans="6:23" ht="20.25" customHeight="1" x14ac:dyDescent="0.25">
      <c r="F374" s="199" t="s">
        <v>172</v>
      </c>
      <c r="G374" s="198"/>
      <c r="H374" s="198"/>
      <c r="I374" s="198"/>
      <c r="J374" s="198"/>
      <c r="K374" s="198"/>
      <c r="L374" s="198"/>
      <c r="M374" s="198"/>
      <c r="N374" s="198"/>
      <c r="O374" s="198"/>
      <c r="P374" s="198"/>
      <c r="Q374" s="198"/>
      <c r="R374" s="198"/>
      <c r="S374" s="198"/>
      <c r="T374" s="198"/>
      <c r="U374" s="198"/>
      <c r="V374" s="198"/>
      <c r="W374" s="198"/>
    </row>
    <row r="375" spans="6:23" ht="20.25" customHeight="1" x14ac:dyDescent="0.25">
      <c r="F375" s="199" t="s">
        <v>170</v>
      </c>
      <c r="G375" s="198"/>
      <c r="H375" s="198"/>
      <c r="I375" s="198"/>
      <c r="J375" s="198"/>
      <c r="K375" s="198"/>
      <c r="L375" s="198"/>
      <c r="M375" s="198"/>
      <c r="N375" s="198"/>
      <c r="O375" s="198"/>
      <c r="P375" s="198"/>
      <c r="Q375" s="198"/>
      <c r="R375" s="198"/>
      <c r="S375" s="198"/>
      <c r="T375" s="198"/>
      <c r="U375" s="198"/>
      <c r="V375" s="198"/>
      <c r="W375" s="198"/>
    </row>
    <row r="376" spans="6:23" ht="20.25" customHeight="1" x14ac:dyDescent="0.25">
      <c r="F376" s="199" t="s">
        <v>171</v>
      </c>
      <c r="G376" s="198"/>
      <c r="H376" s="198"/>
      <c r="I376" s="198"/>
      <c r="J376" s="198"/>
      <c r="K376" s="198"/>
      <c r="L376" s="198"/>
      <c r="M376" s="198"/>
      <c r="N376" s="198"/>
      <c r="O376" s="198"/>
      <c r="P376" s="198"/>
      <c r="Q376" s="198"/>
      <c r="R376" s="198"/>
      <c r="S376" s="198"/>
      <c r="T376" s="198"/>
      <c r="U376" s="198"/>
      <c r="V376" s="198"/>
      <c r="W376" s="198"/>
    </row>
    <row r="377" spans="6:23" ht="20.25" customHeight="1" x14ac:dyDescent="0.25">
      <c r="F377" s="198"/>
      <c r="G377" s="198"/>
      <c r="H377" s="198"/>
      <c r="I377" s="198"/>
      <c r="J377" s="198"/>
      <c r="K377" s="198"/>
      <c r="L377" s="198"/>
      <c r="M377" s="198"/>
      <c r="N377" s="198"/>
      <c r="O377" s="198"/>
      <c r="P377" s="198"/>
      <c r="Q377" s="198"/>
      <c r="R377" s="198"/>
      <c r="S377" s="198"/>
      <c r="T377" s="198"/>
      <c r="U377" s="198"/>
      <c r="V377" s="198"/>
      <c r="W377" s="198"/>
    </row>
    <row r="379" spans="6:23" ht="20.25" customHeight="1" x14ac:dyDescent="0.25">
      <c r="F379" s="122" t="s">
        <v>193</v>
      </c>
    </row>
    <row r="380" spans="6:23" ht="20.25" customHeight="1" x14ac:dyDescent="0.25">
      <c r="F380" s="122" t="s">
        <v>194</v>
      </c>
    </row>
    <row r="381" spans="6:23" ht="20.25" customHeight="1" x14ac:dyDescent="0.25">
      <c r="F381" s="122" t="s">
        <v>195</v>
      </c>
    </row>
    <row r="382" spans="6:23" ht="20.25" customHeight="1" x14ac:dyDescent="0.25">
      <c r="F382" s="122" t="s">
        <v>196</v>
      </c>
    </row>
    <row r="383" spans="6:23" ht="20.25" customHeight="1" x14ac:dyDescent="0.25">
      <c r="F383" s="122" t="s">
        <v>197</v>
      </c>
    </row>
    <row r="384" spans="6:23" ht="20.25" customHeight="1" x14ac:dyDescent="0.25">
      <c r="F384" s="122" t="s">
        <v>198</v>
      </c>
    </row>
    <row r="385" spans="6:6" ht="20.25" customHeight="1" x14ac:dyDescent="0.25">
      <c r="F385" s="122" t="s">
        <v>199</v>
      </c>
    </row>
    <row r="386" spans="6:6" ht="20.25" customHeight="1" x14ac:dyDescent="0.25">
      <c r="F386" s="122" t="s">
        <v>131</v>
      </c>
    </row>
    <row r="387" spans="6:6" ht="20.25" customHeight="1" x14ac:dyDescent="0.25">
      <c r="F387" s="122" t="s">
        <v>137</v>
      </c>
    </row>
    <row r="388" spans="6:6" ht="20.25" customHeight="1" x14ac:dyDescent="0.25">
      <c r="F388" s="122" t="s">
        <v>190</v>
      </c>
    </row>
    <row r="389" spans="6:6" ht="20.25" customHeight="1" x14ac:dyDescent="0.25">
      <c r="F389" s="122" t="s">
        <v>191</v>
      </c>
    </row>
  </sheetData>
  <sheetProtection algorithmName="SHA-512" hashValue="C/IU9xyHpvPK/hizfJ0eI/a5LNel9Hsn4l5QzJkRK+bh4phQRqBkQAlW55o18bW9bomqTadLmdQ6K/Ka6SUSJg==" saltValue="FQ7S6k5ISKbvdpDQxIEeZA==" spinCount="100000" sheet="1" insertRows="0"/>
  <mergeCells count="98">
    <mergeCell ref="X18:BJ23"/>
    <mergeCell ref="BK18:BO23"/>
    <mergeCell ref="BP18:BX23"/>
    <mergeCell ref="BK48:BO53"/>
    <mergeCell ref="F130:CY130"/>
    <mergeCell ref="BP84:BX89"/>
    <mergeCell ref="D24:W29"/>
    <mergeCell ref="BP54:BX59"/>
    <mergeCell ref="X48:BJ53"/>
    <mergeCell ref="X42:BJ47"/>
    <mergeCell ref="BK42:BO47"/>
    <mergeCell ref="BP42:BX47"/>
    <mergeCell ref="D54:W59"/>
    <mergeCell ref="D36:W41"/>
    <mergeCell ref="BP60:BX65"/>
    <mergeCell ref="BP72:BX77"/>
    <mergeCell ref="A1:BY2"/>
    <mergeCell ref="B12:C17"/>
    <mergeCell ref="D12:W17"/>
    <mergeCell ref="X12:BJ17"/>
    <mergeCell ref="BK12:BO17"/>
    <mergeCell ref="BP12:BX17"/>
    <mergeCell ref="BP7:BX11"/>
    <mergeCell ref="BK7:BO11"/>
    <mergeCell ref="X7:BJ11"/>
    <mergeCell ref="A5:BB6"/>
    <mergeCell ref="B7:C11"/>
    <mergeCell ref="BP48:BX53"/>
    <mergeCell ref="X78:BJ83"/>
    <mergeCell ref="BP24:BX29"/>
    <mergeCell ref="B30:C35"/>
    <mergeCell ref="D30:W35"/>
    <mergeCell ref="BP30:BX35"/>
    <mergeCell ref="BP36:BX41"/>
    <mergeCell ref="BP78:BX83"/>
    <mergeCell ref="D78:W83"/>
    <mergeCell ref="B24:C29"/>
    <mergeCell ref="B42:C47"/>
    <mergeCell ref="B78:C83"/>
    <mergeCell ref="D18:W23"/>
    <mergeCell ref="D7:W11"/>
    <mergeCell ref="B48:C53"/>
    <mergeCell ref="D90:W95"/>
    <mergeCell ref="D84:W89"/>
    <mergeCell ref="B60:C65"/>
    <mergeCell ref="D42:W47"/>
    <mergeCell ref="B54:C59"/>
    <mergeCell ref="B18:C23"/>
    <mergeCell ref="B84:C89"/>
    <mergeCell ref="B90:C95"/>
    <mergeCell ref="X96:BJ101"/>
    <mergeCell ref="BK96:BO101"/>
    <mergeCell ref="B108:C113"/>
    <mergeCell ref="D108:W113"/>
    <mergeCell ref="D60:W65"/>
    <mergeCell ref="B102:C107"/>
    <mergeCell ref="D102:W107"/>
    <mergeCell ref="B96:C101"/>
    <mergeCell ref="D96:W101"/>
    <mergeCell ref="BK72:BO77"/>
    <mergeCell ref="BK60:BO65"/>
    <mergeCell ref="X90:BJ95"/>
    <mergeCell ref="BK90:BO95"/>
    <mergeCell ref="X84:BJ89"/>
    <mergeCell ref="BK84:BO89"/>
    <mergeCell ref="BK78:BO83"/>
    <mergeCell ref="BG126:BJ126"/>
    <mergeCell ref="X24:BJ29"/>
    <mergeCell ref="BK24:BO29"/>
    <mergeCell ref="X30:BJ35"/>
    <mergeCell ref="BK30:BO35"/>
    <mergeCell ref="X108:BJ113"/>
    <mergeCell ref="BK108:BO113"/>
    <mergeCell ref="BK36:BO41"/>
    <mergeCell ref="X54:BJ59"/>
    <mergeCell ref="X36:BJ41"/>
    <mergeCell ref="X60:BJ65"/>
    <mergeCell ref="F118:BB118"/>
    <mergeCell ref="B114:BO116"/>
    <mergeCell ref="B36:C41"/>
    <mergeCell ref="BK54:BO59"/>
    <mergeCell ref="D48:W53"/>
    <mergeCell ref="B119:BX120"/>
    <mergeCell ref="B66:C71"/>
    <mergeCell ref="D66:W71"/>
    <mergeCell ref="X66:BJ71"/>
    <mergeCell ref="BK66:BO71"/>
    <mergeCell ref="BP66:BX71"/>
    <mergeCell ref="BP114:BX116"/>
    <mergeCell ref="B72:C77"/>
    <mergeCell ref="D72:W77"/>
    <mergeCell ref="X72:BJ77"/>
    <mergeCell ref="BP90:BX95"/>
    <mergeCell ref="BP96:BX101"/>
    <mergeCell ref="BP102:BX107"/>
    <mergeCell ref="BP108:BX113"/>
    <mergeCell ref="X102:BJ107"/>
    <mergeCell ref="BK102:BO107"/>
  </mergeCells>
  <conditionalFormatting sqref="BG12:BJ14">
    <cfRule type="cellIs" dxfId="20" priority="4" stopIfTrue="1" operator="notEqual">
      <formula>$BP$12</formula>
    </cfRule>
  </conditionalFormatting>
  <conditionalFormatting sqref="BG18:BJ20">
    <cfRule type="cellIs" priority="1" stopIfTrue="1" operator="notEqual">
      <formula>$BP$24</formula>
    </cfRule>
    <cfRule type="cellIs" dxfId="19" priority="2" stopIfTrue="1" operator="notEqual">
      <formula>$BP$24</formula>
    </cfRule>
  </conditionalFormatting>
  <dataValidations xWindow="212" yWindow="718" count="1">
    <dataValidation type="list" allowBlank="1" showInputMessage="1" showErrorMessage="1" promptTitle="Sottointervento/Voce di Spesa" prompt="selezionare da menù a tendina" sqref="D12:W113" xr:uid="{E7A7583C-3C0F-4309-9F7F-A6BBFF30DF89}">
      <formula1>$F$379:$F$389</formula1>
    </dataValidation>
  </dataValidations>
  <printOptions horizontalCentered="1"/>
  <pageMargins left="0.25" right="0.25" top="0.75" bottom="0.75" header="0.3" footer="0.3"/>
  <pageSetup paperSize="9" scale="29" orientation="portrait" r:id="rId1"/>
  <headerFooter alignWithMargins="0">
    <oddFooter>&amp;R&amp;"Arial,Grassetto"&amp;14foglio &amp;A &amp;P/&amp;N</oddFooter>
  </headerFooter>
  <rowBreaks count="1" manualBreakCount="1">
    <brk id="71" max="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5"/>
  <dimension ref="A1:CA111"/>
  <sheetViews>
    <sheetView showGridLines="0" view="pageBreakPreview" topLeftCell="A11" zoomScale="55" zoomScaleNormal="55" zoomScaleSheetLayoutView="55" zoomScalePageLayoutView="50" workbookViewId="0">
      <selection activeCell="BO47" sqref="BO47:CA49"/>
    </sheetView>
  </sheetViews>
  <sheetFormatPr defaultColWidth="3.85546875" defaultRowHeight="20.25" customHeight="1" x14ac:dyDescent="0.25"/>
  <cols>
    <col min="1" max="49" width="3.85546875" style="52" customWidth="1"/>
    <col min="50" max="50" width="5" style="52" customWidth="1"/>
    <col min="51" max="55" width="3.85546875" style="52" customWidth="1"/>
    <col min="56" max="56" width="4.7109375" style="52" customWidth="1"/>
    <col min="57" max="61" width="3.85546875" style="52" customWidth="1"/>
    <col min="62" max="62" width="5.42578125" style="52" customWidth="1"/>
    <col min="63" max="66" width="3.85546875" style="52" customWidth="1"/>
    <col min="67" max="16384" width="3.85546875" style="52"/>
  </cols>
  <sheetData>
    <row r="1" spans="1:79" s="56" customFormat="1" ht="30" x14ac:dyDescent="0.2">
      <c r="A1" s="505" t="s">
        <v>115</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5"/>
    </row>
    <row r="2" spans="1:79" s="56" customFormat="1" ht="30" x14ac:dyDescent="0.2">
      <c r="A2" s="505"/>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c r="BO2" s="505"/>
      <c r="BP2" s="55"/>
    </row>
    <row r="3" spans="1:79" s="1" customFormat="1" ht="20.25" customHeight="1" x14ac:dyDescent="0.25">
      <c r="A3" s="52"/>
      <c r="B3" s="52"/>
    </row>
    <row r="4" spans="1:79" s="73" customFormat="1" ht="50.1" customHeight="1" x14ac:dyDescent="0.2">
      <c r="A4" s="607" t="s">
        <v>272</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row>
    <row r="5" spans="1:79" s="29" customFormat="1" ht="50.1" customHeight="1" x14ac:dyDescent="0.2">
      <c r="A5" s="608"/>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c r="AQ5" s="608"/>
      <c r="AR5" s="608"/>
      <c r="AS5" s="608"/>
      <c r="AT5" s="608"/>
      <c r="AU5" s="608"/>
      <c r="AV5" s="608"/>
      <c r="AW5" s="608"/>
      <c r="AX5" s="608"/>
      <c r="AY5" s="608"/>
      <c r="AZ5" s="608"/>
      <c r="BA5" s="608"/>
      <c r="BB5" s="608"/>
      <c r="BC5" s="608"/>
      <c r="BD5" s="608"/>
      <c r="BE5" s="608"/>
      <c r="BF5" s="608"/>
      <c r="BG5" s="608"/>
      <c r="BH5" s="608"/>
      <c r="BI5" s="608"/>
      <c r="BJ5" s="608"/>
      <c r="BK5" s="608"/>
      <c r="BL5" s="608"/>
      <c r="BM5" s="608"/>
      <c r="BN5" s="608"/>
      <c r="BO5" s="608"/>
    </row>
    <row r="6" spans="1:79" s="73" customFormat="1" ht="20.25" customHeight="1" x14ac:dyDescent="0.25">
      <c r="A6" s="64"/>
      <c r="B6" s="72"/>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row>
    <row r="7" spans="1:79" s="29" customFormat="1" ht="20.25" customHeight="1" x14ac:dyDescent="0.35">
      <c r="A7" s="82"/>
      <c r="B7" s="527"/>
      <c r="C7" s="528"/>
      <c r="D7" s="496" t="s">
        <v>247</v>
      </c>
      <c r="E7" s="497"/>
      <c r="F7" s="497"/>
      <c r="G7" s="497"/>
      <c r="H7" s="497"/>
      <c r="I7" s="497"/>
      <c r="J7" s="497"/>
      <c r="K7" s="497"/>
      <c r="L7" s="497"/>
      <c r="M7" s="497"/>
      <c r="N7" s="497"/>
      <c r="O7" s="497"/>
      <c r="P7" s="497"/>
      <c r="Q7" s="497"/>
      <c r="R7" s="497"/>
      <c r="S7" s="498"/>
      <c r="T7" s="506" t="s">
        <v>248</v>
      </c>
      <c r="U7" s="507"/>
      <c r="V7" s="507"/>
      <c r="W7" s="507"/>
      <c r="X7" s="507"/>
      <c r="Y7" s="507"/>
      <c r="Z7" s="507"/>
      <c r="AA7" s="507"/>
      <c r="AB7" s="507"/>
      <c r="AC7" s="507"/>
      <c r="AD7" s="507"/>
      <c r="AE7" s="507"/>
      <c r="AF7" s="508"/>
      <c r="AG7" s="506">
        <v>2027</v>
      </c>
      <c r="AH7" s="507"/>
      <c r="AI7" s="507"/>
      <c r="AJ7" s="507"/>
      <c r="AK7" s="507"/>
      <c r="AL7" s="507"/>
      <c r="AM7" s="507"/>
      <c r="AN7" s="507"/>
      <c r="AO7" s="507"/>
      <c r="AP7" s="507"/>
      <c r="AQ7" s="507"/>
      <c r="AR7" s="507"/>
      <c r="AS7" s="508"/>
      <c r="AT7" s="506">
        <v>2028</v>
      </c>
      <c r="AU7" s="507"/>
      <c r="AV7" s="507"/>
      <c r="AW7" s="507"/>
      <c r="AX7" s="507"/>
      <c r="AY7" s="507"/>
      <c r="AZ7" s="507"/>
      <c r="BA7" s="507"/>
      <c r="BB7" s="507"/>
      <c r="BC7" s="507"/>
      <c r="BD7" s="507"/>
      <c r="BE7" s="507"/>
      <c r="BF7" s="508"/>
      <c r="BG7" s="175"/>
      <c r="BH7" s="569" t="s">
        <v>41</v>
      </c>
      <c r="BI7" s="570"/>
      <c r="BJ7" s="570"/>
      <c r="BK7" s="570"/>
      <c r="BL7" s="570"/>
      <c r="BM7" s="570"/>
      <c r="BN7" s="571"/>
      <c r="BO7" s="569" t="s">
        <v>119</v>
      </c>
      <c r="BP7" s="609"/>
      <c r="BQ7" s="609"/>
      <c r="BR7" s="609"/>
      <c r="BS7" s="609"/>
      <c r="BT7" s="609"/>
      <c r="BU7" s="609"/>
      <c r="BV7" s="609"/>
      <c r="BW7" s="609"/>
      <c r="BX7" s="609"/>
      <c r="BY7" s="609"/>
      <c r="BZ7" s="609"/>
      <c r="CA7" s="610"/>
    </row>
    <row r="8" spans="1:79" s="29" customFormat="1" ht="20.25" customHeight="1" x14ac:dyDescent="0.35">
      <c r="A8" s="82"/>
      <c r="B8" s="529"/>
      <c r="C8" s="530"/>
      <c r="D8" s="499"/>
      <c r="E8" s="500"/>
      <c r="F8" s="500"/>
      <c r="G8" s="500"/>
      <c r="H8" s="500"/>
      <c r="I8" s="500"/>
      <c r="J8" s="500"/>
      <c r="K8" s="500"/>
      <c r="L8" s="500"/>
      <c r="M8" s="500"/>
      <c r="N8" s="500"/>
      <c r="O8" s="500"/>
      <c r="P8" s="500"/>
      <c r="Q8" s="500"/>
      <c r="R8" s="500"/>
      <c r="S8" s="501"/>
      <c r="T8" s="512"/>
      <c r="U8" s="513"/>
      <c r="V8" s="513"/>
      <c r="W8" s="513"/>
      <c r="X8" s="513"/>
      <c r="Y8" s="513"/>
      <c r="Z8" s="513"/>
      <c r="AA8" s="513"/>
      <c r="AB8" s="513"/>
      <c r="AC8" s="513"/>
      <c r="AD8" s="513"/>
      <c r="AE8" s="513"/>
      <c r="AF8" s="514"/>
      <c r="AG8" s="512"/>
      <c r="AH8" s="513"/>
      <c r="AI8" s="513"/>
      <c r="AJ8" s="513"/>
      <c r="AK8" s="513"/>
      <c r="AL8" s="513"/>
      <c r="AM8" s="513"/>
      <c r="AN8" s="513"/>
      <c r="AO8" s="513"/>
      <c r="AP8" s="513"/>
      <c r="AQ8" s="513"/>
      <c r="AR8" s="513"/>
      <c r="AS8" s="514"/>
      <c r="AT8" s="512"/>
      <c r="AU8" s="513"/>
      <c r="AV8" s="513"/>
      <c r="AW8" s="513"/>
      <c r="AX8" s="513"/>
      <c r="AY8" s="513"/>
      <c r="AZ8" s="513"/>
      <c r="BA8" s="513"/>
      <c r="BB8" s="513"/>
      <c r="BC8" s="513"/>
      <c r="BD8" s="513"/>
      <c r="BE8" s="513"/>
      <c r="BF8" s="514"/>
      <c r="BG8" s="177"/>
      <c r="BH8" s="572"/>
      <c r="BI8" s="573"/>
      <c r="BJ8" s="573"/>
      <c r="BK8" s="573"/>
      <c r="BL8" s="573"/>
      <c r="BM8" s="573"/>
      <c r="BN8" s="574"/>
      <c r="BO8" s="611"/>
      <c r="BP8" s="612"/>
      <c r="BQ8" s="612"/>
      <c r="BR8" s="612"/>
      <c r="BS8" s="612"/>
      <c r="BT8" s="612"/>
      <c r="BU8" s="612"/>
      <c r="BV8" s="612"/>
      <c r="BW8" s="612"/>
      <c r="BX8" s="612"/>
      <c r="BY8" s="612"/>
      <c r="BZ8" s="612"/>
      <c r="CA8" s="613"/>
    </row>
    <row r="9" spans="1:79" s="29" customFormat="1" ht="20.25" customHeight="1" x14ac:dyDescent="0.35">
      <c r="A9" s="82"/>
      <c r="B9" s="529"/>
      <c r="C9" s="530"/>
      <c r="D9" s="499"/>
      <c r="E9" s="500"/>
      <c r="F9" s="500"/>
      <c r="G9" s="500"/>
      <c r="H9" s="500"/>
      <c r="I9" s="500"/>
      <c r="J9" s="500"/>
      <c r="K9" s="500"/>
      <c r="L9" s="500"/>
      <c r="M9" s="500"/>
      <c r="N9" s="500"/>
      <c r="O9" s="500"/>
      <c r="P9" s="500"/>
      <c r="Q9" s="500"/>
      <c r="R9" s="500"/>
      <c r="S9" s="501"/>
      <c r="T9" s="566" t="s">
        <v>40</v>
      </c>
      <c r="U9" s="566"/>
      <c r="V9" s="566" t="s">
        <v>51</v>
      </c>
      <c r="W9" s="566"/>
      <c r="X9" s="566"/>
      <c r="Y9" s="566"/>
      <c r="Z9" s="566" t="s">
        <v>99</v>
      </c>
      <c r="AA9" s="566"/>
      <c r="AB9" s="566"/>
      <c r="AC9" s="566"/>
      <c r="AD9" s="566"/>
      <c r="AE9" s="566"/>
      <c r="AF9" s="566"/>
      <c r="AG9" s="566" t="s">
        <v>40</v>
      </c>
      <c r="AH9" s="566"/>
      <c r="AI9" s="566" t="s">
        <v>51</v>
      </c>
      <c r="AJ9" s="566"/>
      <c r="AK9" s="566"/>
      <c r="AL9" s="566"/>
      <c r="AM9" s="566" t="s">
        <v>99</v>
      </c>
      <c r="AN9" s="566"/>
      <c r="AO9" s="566"/>
      <c r="AP9" s="566"/>
      <c r="AQ9" s="566"/>
      <c r="AR9" s="566"/>
      <c r="AS9" s="566"/>
      <c r="AT9" s="566" t="s">
        <v>40</v>
      </c>
      <c r="AU9" s="566"/>
      <c r="AV9" s="566" t="s">
        <v>51</v>
      </c>
      <c r="AW9" s="566"/>
      <c r="AX9" s="566"/>
      <c r="AY9" s="566"/>
      <c r="AZ9" s="566" t="s">
        <v>99</v>
      </c>
      <c r="BA9" s="566"/>
      <c r="BB9" s="566"/>
      <c r="BC9" s="566"/>
      <c r="BD9" s="566"/>
      <c r="BE9" s="566"/>
      <c r="BF9" s="566"/>
      <c r="BG9" s="176"/>
      <c r="BH9" s="572"/>
      <c r="BI9" s="573"/>
      <c r="BJ9" s="573"/>
      <c r="BK9" s="573"/>
      <c r="BL9" s="573"/>
      <c r="BM9" s="573"/>
      <c r="BN9" s="574"/>
      <c r="BO9" s="611"/>
      <c r="BP9" s="612"/>
      <c r="BQ9" s="612"/>
      <c r="BR9" s="612"/>
      <c r="BS9" s="612"/>
      <c r="BT9" s="612"/>
      <c r="BU9" s="612"/>
      <c r="BV9" s="612"/>
      <c r="BW9" s="612"/>
      <c r="BX9" s="612"/>
      <c r="BY9" s="612"/>
      <c r="BZ9" s="612"/>
      <c r="CA9" s="613"/>
    </row>
    <row r="10" spans="1:79" s="29" customFormat="1" ht="20.25" customHeight="1" x14ac:dyDescent="0.35">
      <c r="A10" s="82"/>
      <c r="B10" s="531"/>
      <c r="C10" s="532"/>
      <c r="D10" s="502"/>
      <c r="E10" s="503"/>
      <c r="F10" s="503"/>
      <c r="G10" s="503"/>
      <c r="H10" s="503"/>
      <c r="I10" s="503"/>
      <c r="J10" s="503"/>
      <c r="K10" s="503"/>
      <c r="L10" s="503"/>
      <c r="M10" s="503"/>
      <c r="N10" s="503"/>
      <c r="O10" s="503"/>
      <c r="P10" s="503"/>
      <c r="Q10" s="503"/>
      <c r="R10" s="503"/>
      <c r="S10" s="504"/>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6"/>
      <c r="BG10" s="178"/>
      <c r="BH10" s="575"/>
      <c r="BI10" s="576"/>
      <c r="BJ10" s="576"/>
      <c r="BK10" s="576"/>
      <c r="BL10" s="576"/>
      <c r="BM10" s="576"/>
      <c r="BN10" s="577"/>
      <c r="BO10" s="614"/>
      <c r="BP10" s="615"/>
      <c r="BQ10" s="615"/>
      <c r="BR10" s="615"/>
      <c r="BS10" s="615"/>
      <c r="BT10" s="615"/>
      <c r="BU10" s="615"/>
      <c r="BV10" s="615"/>
      <c r="BW10" s="615"/>
      <c r="BX10" s="615"/>
      <c r="BY10" s="615"/>
      <c r="BZ10" s="615"/>
      <c r="CA10" s="616"/>
    </row>
    <row r="11" spans="1:79" s="73" customFormat="1" ht="46.5" customHeight="1" x14ac:dyDescent="0.25">
      <c r="A11" s="64"/>
      <c r="B11" s="578" t="s">
        <v>17</v>
      </c>
      <c r="C11" s="578"/>
      <c r="D11" s="597" t="str">
        <f>IF(Invest!D12=0,"",Invest!D12)</f>
        <v>1A ATTIVITA' AGRITURISTICHE - A1 IMMOBILI - 1 opere edili di recupero dei fabbricati aziendali esistenti riconducibili agli interventi di manutenzione straordinaria o restauro e risanamento conservativo o ristrutturazione edilizia (art 3 lettere b,c,d DPR 6/6/2001 n. 380)</v>
      </c>
      <c r="E11" s="598"/>
      <c r="F11" s="598"/>
      <c r="G11" s="598"/>
      <c r="H11" s="598"/>
      <c r="I11" s="598"/>
      <c r="J11" s="598"/>
      <c r="K11" s="598"/>
      <c r="L11" s="598"/>
      <c r="M11" s="598"/>
      <c r="N11" s="598"/>
      <c r="O11" s="598"/>
      <c r="P11" s="598"/>
      <c r="Q11" s="598"/>
      <c r="R11" s="598"/>
      <c r="S11" s="599"/>
      <c r="T11" s="542" t="s">
        <v>15</v>
      </c>
      <c r="U11" s="543"/>
      <c r="V11" s="544"/>
      <c r="W11" s="545"/>
      <c r="X11" s="545"/>
      <c r="Y11" s="546"/>
      <c r="Z11" s="547"/>
      <c r="AA11" s="548"/>
      <c r="AB11" s="548"/>
      <c r="AC11" s="548"/>
      <c r="AD11" s="548"/>
      <c r="AE11" s="548"/>
      <c r="AF11" s="549"/>
      <c r="AG11" s="542" t="s">
        <v>15</v>
      </c>
      <c r="AH11" s="543"/>
      <c r="AI11" s="544"/>
      <c r="AJ11" s="545"/>
      <c r="AK11" s="545"/>
      <c r="AL11" s="546"/>
      <c r="AM11" s="547"/>
      <c r="AN11" s="548"/>
      <c r="AO11" s="548"/>
      <c r="AP11" s="548"/>
      <c r="AQ11" s="548"/>
      <c r="AR11" s="548"/>
      <c r="AS11" s="549"/>
      <c r="AT11" s="542" t="s">
        <v>15</v>
      </c>
      <c r="AU11" s="543"/>
      <c r="AV11" s="544"/>
      <c r="AW11" s="545"/>
      <c r="AX11" s="545"/>
      <c r="AY11" s="546"/>
      <c r="AZ11" s="547"/>
      <c r="BA11" s="548"/>
      <c r="BB11" s="548"/>
      <c r="BC11" s="548"/>
      <c r="BD11" s="548"/>
      <c r="BE11" s="548"/>
      <c r="BF11" s="549"/>
      <c r="BG11" s="190"/>
      <c r="BH11" s="606">
        <f>SUM(Z11:AF13,AM11:AS13,AZ11:BF13)</f>
        <v>0</v>
      </c>
      <c r="BI11" s="606"/>
      <c r="BJ11" s="606"/>
      <c r="BK11" s="606"/>
      <c r="BL11" s="606"/>
      <c r="BM11" s="606"/>
      <c r="BN11" s="606"/>
      <c r="BO11" s="588" t="str">
        <f>IF(Invest!BP12&lt;&gt;"",(IF(BH11=Invest!BP12,"Importo del sottointervento/voce di spesa corrispondente a quello riportato a pag. Invest","Importo del sottointervento/voce di spesa  non corrispondente a quello riportato a pag. Invest")),"CELLA VUOTA o VALORE NON CONGRUO")</f>
        <v>Importo del sottointervento/voce di spesa corrispondente a quello riportato a pag. Invest</v>
      </c>
      <c r="BP11" s="589"/>
      <c r="BQ11" s="589"/>
      <c r="BR11" s="589"/>
      <c r="BS11" s="589"/>
      <c r="BT11" s="589"/>
      <c r="BU11" s="589"/>
      <c r="BV11" s="589"/>
      <c r="BW11" s="589"/>
      <c r="BX11" s="589"/>
      <c r="BY11" s="589"/>
      <c r="BZ11" s="589"/>
      <c r="CA11" s="590"/>
    </row>
    <row r="12" spans="1:79" s="73" customFormat="1" ht="46.5" customHeight="1" x14ac:dyDescent="0.25">
      <c r="A12" s="64"/>
      <c r="B12" s="578"/>
      <c r="C12" s="578"/>
      <c r="D12" s="600"/>
      <c r="E12" s="601"/>
      <c r="F12" s="601"/>
      <c r="G12" s="601"/>
      <c r="H12" s="601"/>
      <c r="I12" s="601"/>
      <c r="J12" s="601"/>
      <c r="K12" s="601"/>
      <c r="L12" s="601"/>
      <c r="M12" s="601"/>
      <c r="N12" s="601"/>
      <c r="O12" s="601"/>
      <c r="P12" s="601"/>
      <c r="Q12" s="601"/>
      <c r="R12" s="601"/>
      <c r="S12" s="602"/>
      <c r="T12" s="550" t="s">
        <v>39</v>
      </c>
      <c r="U12" s="551"/>
      <c r="V12" s="552"/>
      <c r="W12" s="553"/>
      <c r="X12" s="553"/>
      <c r="Y12" s="554"/>
      <c r="Z12" s="555"/>
      <c r="AA12" s="556"/>
      <c r="AB12" s="556"/>
      <c r="AC12" s="556"/>
      <c r="AD12" s="556"/>
      <c r="AE12" s="556"/>
      <c r="AF12" s="557"/>
      <c r="AG12" s="550" t="s">
        <v>39</v>
      </c>
      <c r="AH12" s="551"/>
      <c r="AI12" s="552"/>
      <c r="AJ12" s="553"/>
      <c r="AK12" s="553"/>
      <c r="AL12" s="554"/>
      <c r="AM12" s="555"/>
      <c r="AN12" s="556"/>
      <c r="AO12" s="556"/>
      <c r="AP12" s="556"/>
      <c r="AQ12" s="556"/>
      <c r="AR12" s="556"/>
      <c r="AS12" s="557"/>
      <c r="AT12" s="550" t="s">
        <v>39</v>
      </c>
      <c r="AU12" s="551"/>
      <c r="AV12" s="552"/>
      <c r="AW12" s="553"/>
      <c r="AX12" s="553"/>
      <c r="AY12" s="554"/>
      <c r="AZ12" s="555"/>
      <c r="BA12" s="556"/>
      <c r="BB12" s="556"/>
      <c r="BC12" s="556"/>
      <c r="BD12" s="556"/>
      <c r="BE12" s="556"/>
      <c r="BF12" s="557"/>
      <c r="BG12" s="191"/>
      <c r="BH12" s="606"/>
      <c r="BI12" s="606"/>
      <c r="BJ12" s="606"/>
      <c r="BK12" s="606"/>
      <c r="BL12" s="606"/>
      <c r="BM12" s="606"/>
      <c r="BN12" s="606"/>
      <c r="BO12" s="591"/>
      <c r="BP12" s="592"/>
      <c r="BQ12" s="592"/>
      <c r="BR12" s="592"/>
      <c r="BS12" s="592"/>
      <c r="BT12" s="592"/>
      <c r="BU12" s="592"/>
      <c r="BV12" s="592"/>
      <c r="BW12" s="592"/>
      <c r="BX12" s="592"/>
      <c r="BY12" s="592"/>
      <c r="BZ12" s="592"/>
      <c r="CA12" s="593"/>
    </row>
    <row r="13" spans="1:79" s="73" customFormat="1" ht="46.5" customHeight="1" x14ac:dyDescent="0.25">
      <c r="A13" s="64"/>
      <c r="B13" s="578"/>
      <c r="C13" s="578"/>
      <c r="D13" s="603"/>
      <c r="E13" s="604"/>
      <c r="F13" s="604"/>
      <c r="G13" s="604"/>
      <c r="H13" s="604"/>
      <c r="I13" s="604"/>
      <c r="J13" s="604"/>
      <c r="K13" s="604"/>
      <c r="L13" s="604"/>
      <c r="M13" s="604"/>
      <c r="N13" s="604"/>
      <c r="O13" s="604"/>
      <c r="P13" s="604"/>
      <c r="Q13" s="604"/>
      <c r="R13" s="604"/>
      <c r="S13" s="605"/>
      <c r="T13" s="558" t="s">
        <v>16</v>
      </c>
      <c r="U13" s="559"/>
      <c r="V13" s="560"/>
      <c r="W13" s="561"/>
      <c r="X13" s="561"/>
      <c r="Y13" s="562"/>
      <c r="Z13" s="563"/>
      <c r="AA13" s="564"/>
      <c r="AB13" s="564"/>
      <c r="AC13" s="564"/>
      <c r="AD13" s="564"/>
      <c r="AE13" s="564"/>
      <c r="AF13" s="565"/>
      <c r="AG13" s="558" t="s">
        <v>16</v>
      </c>
      <c r="AH13" s="559"/>
      <c r="AI13" s="560"/>
      <c r="AJ13" s="561"/>
      <c r="AK13" s="561"/>
      <c r="AL13" s="562"/>
      <c r="AM13" s="563"/>
      <c r="AN13" s="564"/>
      <c r="AO13" s="564"/>
      <c r="AP13" s="564"/>
      <c r="AQ13" s="564"/>
      <c r="AR13" s="564"/>
      <c r="AS13" s="565"/>
      <c r="AT13" s="558" t="s">
        <v>16</v>
      </c>
      <c r="AU13" s="559"/>
      <c r="AV13" s="560"/>
      <c r="AW13" s="561"/>
      <c r="AX13" s="561"/>
      <c r="AY13" s="562"/>
      <c r="AZ13" s="563"/>
      <c r="BA13" s="564"/>
      <c r="BB13" s="564"/>
      <c r="BC13" s="564"/>
      <c r="BD13" s="564"/>
      <c r="BE13" s="564"/>
      <c r="BF13" s="565"/>
      <c r="BG13" s="192"/>
      <c r="BH13" s="606"/>
      <c r="BI13" s="606"/>
      <c r="BJ13" s="606"/>
      <c r="BK13" s="606"/>
      <c r="BL13" s="606"/>
      <c r="BM13" s="606"/>
      <c r="BN13" s="606"/>
      <c r="BO13" s="594"/>
      <c r="BP13" s="595"/>
      <c r="BQ13" s="595"/>
      <c r="BR13" s="595"/>
      <c r="BS13" s="595"/>
      <c r="BT13" s="595"/>
      <c r="BU13" s="595"/>
      <c r="BV13" s="595"/>
      <c r="BW13" s="595"/>
      <c r="BX13" s="595"/>
      <c r="BY13" s="595"/>
      <c r="BZ13" s="595"/>
      <c r="CA13" s="596"/>
    </row>
    <row r="14" spans="1:79" s="73" customFormat="1" ht="46.5" customHeight="1" x14ac:dyDescent="0.25">
      <c r="A14" s="64"/>
      <c r="B14" s="578" t="s">
        <v>18</v>
      </c>
      <c r="C14" s="578"/>
      <c r="D14" s="579" t="str">
        <f>IF(Invest!D18=0,"",Invest!D18)</f>
        <v/>
      </c>
      <c r="E14" s="580"/>
      <c r="F14" s="580"/>
      <c r="G14" s="580"/>
      <c r="H14" s="580"/>
      <c r="I14" s="580"/>
      <c r="J14" s="580"/>
      <c r="K14" s="580"/>
      <c r="L14" s="580"/>
      <c r="M14" s="580"/>
      <c r="N14" s="580"/>
      <c r="O14" s="580"/>
      <c r="P14" s="580"/>
      <c r="Q14" s="580"/>
      <c r="R14" s="580"/>
      <c r="S14" s="581"/>
      <c r="T14" s="542" t="s">
        <v>15</v>
      </c>
      <c r="U14" s="543"/>
      <c r="V14" s="544"/>
      <c r="W14" s="545"/>
      <c r="X14" s="545"/>
      <c r="Y14" s="546"/>
      <c r="Z14" s="547"/>
      <c r="AA14" s="548"/>
      <c r="AB14" s="548"/>
      <c r="AC14" s="548"/>
      <c r="AD14" s="548"/>
      <c r="AE14" s="548"/>
      <c r="AF14" s="549"/>
      <c r="AG14" s="542" t="s">
        <v>15</v>
      </c>
      <c r="AH14" s="543"/>
      <c r="AI14" s="544"/>
      <c r="AJ14" s="545"/>
      <c r="AK14" s="545"/>
      <c r="AL14" s="546"/>
      <c r="AM14" s="547"/>
      <c r="AN14" s="548"/>
      <c r="AO14" s="548"/>
      <c r="AP14" s="548"/>
      <c r="AQ14" s="548"/>
      <c r="AR14" s="548"/>
      <c r="AS14" s="549"/>
      <c r="AT14" s="542" t="s">
        <v>15</v>
      </c>
      <c r="AU14" s="543"/>
      <c r="AV14" s="544"/>
      <c r="AW14" s="545"/>
      <c r="AX14" s="545"/>
      <c r="AY14" s="546"/>
      <c r="AZ14" s="547"/>
      <c r="BA14" s="548"/>
      <c r="BB14" s="548"/>
      <c r="BC14" s="548"/>
      <c r="BD14" s="548"/>
      <c r="BE14" s="548"/>
      <c r="BF14" s="549"/>
      <c r="BG14" s="190"/>
      <c r="BH14" s="617">
        <f>SUM(Z14:AF16,AM14:AS16,AZ14:BF16)</f>
        <v>0</v>
      </c>
      <c r="BI14" s="618"/>
      <c r="BJ14" s="618"/>
      <c r="BK14" s="618"/>
      <c r="BL14" s="618"/>
      <c r="BM14" s="618"/>
      <c r="BN14" s="619"/>
      <c r="BO14" s="588" t="str">
        <f>IF(Invest!BP18&lt;&gt;"",(IF(BH14=Invest!BP18,"Importo del sottointervento/voce di spesa  corrispondente a quello riportato a pag. Invest","Importo del sottointervento/voce di spesa  non corrispondente a quello riportato a pag. Invest")),"CELLA VUOTA o VALORE NON CONGRUO")</f>
        <v>CELLA VUOTA o VALORE NON CONGRUO</v>
      </c>
      <c r="BP14" s="589"/>
      <c r="BQ14" s="589"/>
      <c r="BR14" s="589"/>
      <c r="BS14" s="589"/>
      <c r="BT14" s="589"/>
      <c r="BU14" s="589"/>
      <c r="BV14" s="589"/>
      <c r="BW14" s="589"/>
      <c r="BX14" s="589"/>
      <c r="BY14" s="589"/>
      <c r="BZ14" s="589"/>
      <c r="CA14" s="590"/>
    </row>
    <row r="15" spans="1:79" s="73" customFormat="1" ht="46.5" customHeight="1" x14ac:dyDescent="0.25">
      <c r="A15" s="64"/>
      <c r="B15" s="578"/>
      <c r="C15" s="578"/>
      <c r="D15" s="582"/>
      <c r="E15" s="583"/>
      <c r="F15" s="583"/>
      <c r="G15" s="583"/>
      <c r="H15" s="583"/>
      <c r="I15" s="583"/>
      <c r="J15" s="583"/>
      <c r="K15" s="583"/>
      <c r="L15" s="583"/>
      <c r="M15" s="583"/>
      <c r="N15" s="583"/>
      <c r="O15" s="583"/>
      <c r="P15" s="583"/>
      <c r="Q15" s="583"/>
      <c r="R15" s="583"/>
      <c r="S15" s="584"/>
      <c r="T15" s="550" t="s">
        <v>39</v>
      </c>
      <c r="U15" s="551"/>
      <c r="V15" s="552"/>
      <c r="W15" s="553"/>
      <c r="X15" s="553"/>
      <c r="Y15" s="554"/>
      <c r="Z15" s="555"/>
      <c r="AA15" s="556"/>
      <c r="AB15" s="556"/>
      <c r="AC15" s="556"/>
      <c r="AD15" s="556"/>
      <c r="AE15" s="556"/>
      <c r="AF15" s="557"/>
      <c r="AG15" s="550" t="s">
        <v>39</v>
      </c>
      <c r="AH15" s="551"/>
      <c r="AI15" s="552"/>
      <c r="AJ15" s="553"/>
      <c r="AK15" s="553"/>
      <c r="AL15" s="554"/>
      <c r="AM15" s="555"/>
      <c r="AN15" s="556"/>
      <c r="AO15" s="556"/>
      <c r="AP15" s="556"/>
      <c r="AQ15" s="556"/>
      <c r="AR15" s="556"/>
      <c r="AS15" s="557"/>
      <c r="AT15" s="550" t="s">
        <v>39</v>
      </c>
      <c r="AU15" s="551"/>
      <c r="AV15" s="552"/>
      <c r="AW15" s="553"/>
      <c r="AX15" s="553"/>
      <c r="AY15" s="554"/>
      <c r="AZ15" s="555"/>
      <c r="BA15" s="556"/>
      <c r="BB15" s="556"/>
      <c r="BC15" s="556"/>
      <c r="BD15" s="556"/>
      <c r="BE15" s="556"/>
      <c r="BF15" s="557"/>
      <c r="BG15" s="191"/>
      <c r="BH15" s="620"/>
      <c r="BI15" s="621"/>
      <c r="BJ15" s="621"/>
      <c r="BK15" s="621"/>
      <c r="BL15" s="621"/>
      <c r="BM15" s="621"/>
      <c r="BN15" s="622"/>
      <c r="BO15" s="591"/>
      <c r="BP15" s="592"/>
      <c r="BQ15" s="592"/>
      <c r="BR15" s="592"/>
      <c r="BS15" s="592"/>
      <c r="BT15" s="592"/>
      <c r="BU15" s="592"/>
      <c r="BV15" s="592"/>
      <c r="BW15" s="592"/>
      <c r="BX15" s="592"/>
      <c r="BY15" s="592"/>
      <c r="BZ15" s="592"/>
      <c r="CA15" s="593"/>
    </row>
    <row r="16" spans="1:79" s="73" customFormat="1" ht="46.5" customHeight="1" x14ac:dyDescent="0.25">
      <c r="A16" s="64"/>
      <c r="B16" s="578"/>
      <c r="C16" s="578"/>
      <c r="D16" s="585"/>
      <c r="E16" s="586"/>
      <c r="F16" s="586"/>
      <c r="G16" s="586"/>
      <c r="H16" s="586"/>
      <c r="I16" s="586"/>
      <c r="J16" s="586"/>
      <c r="K16" s="586"/>
      <c r="L16" s="586"/>
      <c r="M16" s="586"/>
      <c r="N16" s="586"/>
      <c r="O16" s="586"/>
      <c r="P16" s="586"/>
      <c r="Q16" s="586"/>
      <c r="R16" s="586"/>
      <c r="S16" s="587"/>
      <c r="T16" s="558" t="s">
        <v>16</v>
      </c>
      <c r="U16" s="559"/>
      <c r="V16" s="560"/>
      <c r="W16" s="561"/>
      <c r="X16" s="561"/>
      <c r="Y16" s="562"/>
      <c r="Z16" s="563"/>
      <c r="AA16" s="564"/>
      <c r="AB16" s="564"/>
      <c r="AC16" s="564"/>
      <c r="AD16" s="564"/>
      <c r="AE16" s="564"/>
      <c r="AF16" s="565"/>
      <c r="AG16" s="558" t="s">
        <v>16</v>
      </c>
      <c r="AH16" s="559"/>
      <c r="AI16" s="560"/>
      <c r="AJ16" s="561"/>
      <c r="AK16" s="561"/>
      <c r="AL16" s="562"/>
      <c r="AM16" s="563"/>
      <c r="AN16" s="564"/>
      <c r="AO16" s="564"/>
      <c r="AP16" s="564"/>
      <c r="AQ16" s="564"/>
      <c r="AR16" s="564"/>
      <c r="AS16" s="565"/>
      <c r="AT16" s="558" t="s">
        <v>16</v>
      </c>
      <c r="AU16" s="559"/>
      <c r="AV16" s="560"/>
      <c r="AW16" s="561"/>
      <c r="AX16" s="561"/>
      <c r="AY16" s="562"/>
      <c r="AZ16" s="563"/>
      <c r="BA16" s="564"/>
      <c r="BB16" s="564"/>
      <c r="BC16" s="564"/>
      <c r="BD16" s="564"/>
      <c r="BE16" s="564"/>
      <c r="BF16" s="565"/>
      <c r="BG16" s="192"/>
      <c r="BH16" s="623"/>
      <c r="BI16" s="624"/>
      <c r="BJ16" s="624"/>
      <c r="BK16" s="624"/>
      <c r="BL16" s="624"/>
      <c r="BM16" s="624"/>
      <c r="BN16" s="625"/>
      <c r="BO16" s="594"/>
      <c r="BP16" s="595"/>
      <c r="BQ16" s="595"/>
      <c r="BR16" s="595"/>
      <c r="BS16" s="595"/>
      <c r="BT16" s="595"/>
      <c r="BU16" s="595"/>
      <c r="BV16" s="595"/>
      <c r="BW16" s="595"/>
      <c r="BX16" s="595"/>
      <c r="BY16" s="595"/>
      <c r="BZ16" s="595"/>
      <c r="CA16" s="596"/>
    </row>
    <row r="17" spans="1:79" s="73" customFormat="1" ht="46.5" customHeight="1" x14ac:dyDescent="0.25">
      <c r="A17" s="64"/>
      <c r="B17" s="578" t="s">
        <v>19</v>
      </c>
      <c r="C17" s="578"/>
      <c r="D17" s="579" t="str">
        <f>IF(Invest!D24=0,"",Invest!D24)</f>
        <v/>
      </c>
      <c r="E17" s="580"/>
      <c r="F17" s="580"/>
      <c r="G17" s="580"/>
      <c r="H17" s="580"/>
      <c r="I17" s="580"/>
      <c r="J17" s="580"/>
      <c r="K17" s="580"/>
      <c r="L17" s="580"/>
      <c r="M17" s="580"/>
      <c r="N17" s="580"/>
      <c r="O17" s="580"/>
      <c r="P17" s="580"/>
      <c r="Q17" s="580"/>
      <c r="R17" s="580"/>
      <c r="S17" s="581"/>
      <c r="T17" s="542" t="s">
        <v>15</v>
      </c>
      <c r="U17" s="543"/>
      <c r="V17" s="544"/>
      <c r="W17" s="545"/>
      <c r="X17" s="545"/>
      <c r="Y17" s="546"/>
      <c r="Z17" s="547"/>
      <c r="AA17" s="548"/>
      <c r="AB17" s="548"/>
      <c r="AC17" s="548"/>
      <c r="AD17" s="548"/>
      <c r="AE17" s="548"/>
      <c r="AF17" s="549"/>
      <c r="AG17" s="542" t="s">
        <v>15</v>
      </c>
      <c r="AH17" s="543"/>
      <c r="AI17" s="544"/>
      <c r="AJ17" s="545"/>
      <c r="AK17" s="545"/>
      <c r="AL17" s="546"/>
      <c r="AM17" s="547"/>
      <c r="AN17" s="548"/>
      <c r="AO17" s="548"/>
      <c r="AP17" s="548"/>
      <c r="AQ17" s="548"/>
      <c r="AR17" s="548"/>
      <c r="AS17" s="549"/>
      <c r="AT17" s="542" t="s">
        <v>15</v>
      </c>
      <c r="AU17" s="543"/>
      <c r="AV17" s="544"/>
      <c r="AW17" s="545"/>
      <c r="AX17" s="545"/>
      <c r="AY17" s="546"/>
      <c r="AZ17" s="547"/>
      <c r="BA17" s="548"/>
      <c r="BB17" s="548"/>
      <c r="BC17" s="548"/>
      <c r="BD17" s="548"/>
      <c r="BE17" s="548"/>
      <c r="BF17" s="549"/>
      <c r="BG17" s="190"/>
      <c r="BH17" s="606">
        <f>SUM(Z17:AF19,AM17:AS19,AZ17:BF19)</f>
        <v>0</v>
      </c>
      <c r="BI17" s="606"/>
      <c r="BJ17" s="606"/>
      <c r="BK17" s="606"/>
      <c r="BL17" s="606"/>
      <c r="BM17" s="606"/>
      <c r="BN17" s="606"/>
      <c r="BO17" s="588" t="str">
        <f>IF(Invest!BP24&lt;&gt;"",(IF(BH17=Invest!BP24,"Importo del sottointervento/voce di spesa  corrispondente a quello riportato a pag. Invest","Importo del sottointervento/voce di spesa  non corrispondente a quello riportato a pag. Invest")),"CELLA VUOTA o VALORE NON CONGRUO")</f>
        <v>CELLA VUOTA o VALORE NON CONGRUO</v>
      </c>
      <c r="BP17" s="589"/>
      <c r="BQ17" s="589"/>
      <c r="BR17" s="589"/>
      <c r="BS17" s="589"/>
      <c r="BT17" s="589"/>
      <c r="BU17" s="589"/>
      <c r="BV17" s="589"/>
      <c r="BW17" s="589"/>
      <c r="BX17" s="589"/>
      <c r="BY17" s="589"/>
      <c r="BZ17" s="589"/>
      <c r="CA17" s="590"/>
    </row>
    <row r="18" spans="1:79" s="73" customFormat="1" ht="46.5" customHeight="1" x14ac:dyDescent="0.25">
      <c r="A18" s="64"/>
      <c r="B18" s="578"/>
      <c r="C18" s="578"/>
      <c r="D18" s="582"/>
      <c r="E18" s="583"/>
      <c r="F18" s="583"/>
      <c r="G18" s="583"/>
      <c r="H18" s="583"/>
      <c r="I18" s="583"/>
      <c r="J18" s="583"/>
      <c r="K18" s="583"/>
      <c r="L18" s="583"/>
      <c r="M18" s="583"/>
      <c r="N18" s="583"/>
      <c r="O18" s="583"/>
      <c r="P18" s="583"/>
      <c r="Q18" s="583"/>
      <c r="R18" s="583"/>
      <c r="S18" s="584"/>
      <c r="T18" s="550" t="s">
        <v>39</v>
      </c>
      <c r="U18" s="551"/>
      <c r="V18" s="552"/>
      <c r="W18" s="553"/>
      <c r="X18" s="553"/>
      <c r="Y18" s="554"/>
      <c r="Z18" s="555"/>
      <c r="AA18" s="556"/>
      <c r="AB18" s="556"/>
      <c r="AC18" s="556"/>
      <c r="AD18" s="556"/>
      <c r="AE18" s="556"/>
      <c r="AF18" s="557"/>
      <c r="AG18" s="550" t="s">
        <v>39</v>
      </c>
      <c r="AH18" s="551"/>
      <c r="AI18" s="552"/>
      <c r="AJ18" s="553"/>
      <c r="AK18" s="553"/>
      <c r="AL18" s="554"/>
      <c r="AM18" s="555"/>
      <c r="AN18" s="556"/>
      <c r="AO18" s="556"/>
      <c r="AP18" s="556"/>
      <c r="AQ18" s="556"/>
      <c r="AR18" s="556"/>
      <c r="AS18" s="557"/>
      <c r="AT18" s="550" t="s">
        <v>39</v>
      </c>
      <c r="AU18" s="551"/>
      <c r="AV18" s="552"/>
      <c r="AW18" s="553"/>
      <c r="AX18" s="553"/>
      <c r="AY18" s="554"/>
      <c r="AZ18" s="555"/>
      <c r="BA18" s="556"/>
      <c r="BB18" s="556"/>
      <c r="BC18" s="556"/>
      <c r="BD18" s="556"/>
      <c r="BE18" s="556"/>
      <c r="BF18" s="557"/>
      <c r="BG18" s="191"/>
      <c r="BH18" s="606"/>
      <c r="BI18" s="606"/>
      <c r="BJ18" s="606"/>
      <c r="BK18" s="606"/>
      <c r="BL18" s="606"/>
      <c r="BM18" s="606"/>
      <c r="BN18" s="606"/>
      <c r="BO18" s="591"/>
      <c r="BP18" s="592"/>
      <c r="BQ18" s="592"/>
      <c r="BR18" s="592"/>
      <c r="BS18" s="592"/>
      <c r="BT18" s="592"/>
      <c r="BU18" s="592"/>
      <c r="BV18" s="592"/>
      <c r="BW18" s="592"/>
      <c r="BX18" s="592"/>
      <c r="BY18" s="592"/>
      <c r="BZ18" s="592"/>
      <c r="CA18" s="593"/>
    </row>
    <row r="19" spans="1:79" s="73" customFormat="1" ht="46.5" customHeight="1" x14ac:dyDescent="0.25">
      <c r="A19" s="64"/>
      <c r="B19" s="578"/>
      <c r="C19" s="578"/>
      <c r="D19" s="585"/>
      <c r="E19" s="586"/>
      <c r="F19" s="586"/>
      <c r="G19" s="586"/>
      <c r="H19" s="586"/>
      <c r="I19" s="586"/>
      <c r="J19" s="586"/>
      <c r="K19" s="586"/>
      <c r="L19" s="586"/>
      <c r="M19" s="586"/>
      <c r="N19" s="586"/>
      <c r="O19" s="586"/>
      <c r="P19" s="586"/>
      <c r="Q19" s="586"/>
      <c r="R19" s="586"/>
      <c r="S19" s="587"/>
      <c r="T19" s="558" t="s">
        <v>16</v>
      </c>
      <c r="U19" s="559"/>
      <c r="V19" s="560"/>
      <c r="W19" s="561"/>
      <c r="X19" s="561"/>
      <c r="Y19" s="562"/>
      <c r="Z19" s="563"/>
      <c r="AA19" s="564"/>
      <c r="AB19" s="564"/>
      <c r="AC19" s="564"/>
      <c r="AD19" s="564"/>
      <c r="AE19" s="564"/>
      <c r="AF19" s="565"/>
      <c r="AG19" s="558" t="s">
        <v>16</v>
      </c>
      <c r="AH19" s="559"/>
      <c r="AI19" s="560"/>
      <c r="AJ19" s="561"/>
      <c r="AK19" s="561"/>
      <c r="AL19" s="562"/>
      <c r="AM19" s="563"/>
      <c r="AN19" s="564"/>
      <c r="AO19" s="564"/>
      <c r="AP19" s="564"/>
      <c r="AQ19" s="564"/>
      <c r="AR19" s="564"/>
      <c r="AS19" s="565"/>
      <c r="AT19" s="558" t="s">
        <v>16</v>
      </c>
      <c r="AU19" s="559"/>
      <c r="AV19" s="560"/>
      <c r="AW19" s="561"/>
      <c r="AX19" s="561"/>
      <c r="AY19" s="562"/>
      <c r="AZ19" s="563"/>
      <c r="BA19" s="564"/>
      <c r="BB19" s="564"/>
      <c r="BC19" s="564"/>
      <c r="BD19" s="564"/>
      <c r="BE19" s="564"/>
      <c r="BF19" s="565"/>
      <c r="BG19" s="192"/>
      <c r="BH19" s="606"/>
      <c r="BI19" s="606"/>
      <c r="BJ19" s="606"/>
      <c r="BK19" s="606"/>
      <c r="BL19" s="606"/>
      <c r="BM19" s="606"/>
      <c r="BN19" s="606"/>
      <c r="BO19" s="594"/>
      <c r="BP19" s="595"/>
      <c r="BQ19" s="595"/>
      <c r="BR19" s="595"/>
      <c r="BS19" s="595"/>
      <c r="BT19" s="595"/>
      <c r="BU19" s="595"/>
      <c r="BV19" s="595"/>
      <c r="BW19" s="595"/>
      <c r="BX19" s="595"/>
      <c r="BY19" s="595"/>
      <c r="BZ19" s="595"/>
      <c r="CA19" s="596"/>
    </row>
    <row r="20" spans="1:79" s="73" customFormat="1" ht="46.5" customHeight="1" x14ac:dyDescent="0.25">
      <c r="A20" s="64"/>
      <c r="B20" s="578" t="s">
        <v>24</v>
      </c>
      <c r="C20" s="578"/>
      <c r="D20" s="579" t="str">
        <f>IF(Invest!D30=0,"",Invest!D30)</f>
        <v/>
      </c>
      <c r="E20" s="580"/>
      <c r="F20" s="580"/>
      <c r="G20" s="580"/>
      <c r="H20" s="580"/>
      <c r="I20" s="580"/>
      <c r="J20" s="580"/>
      <c r="K20" s="580"/>
      <c r="L20" s="580"/>
      <c r="M20" s="580"/>
      <c r="N20" s="580"/>
      <c r="O20" s="580"/>
      <c r="P20" s="580"/>
      <c r="Q20" s="580"/>
      <c r="R20" s="580"/>
      <c r="S20" s="581"/>
      <c r="T20" s="542" t="s">
        <v>15</v>
      </c>
      <c r="U20" s="543"/>
      <c r="V20" s="544"/>
      <c r="W20" s="545"/>
      <c r="X20" s="545"/>
      <c r="Y20" s="546"/>
      <c r="Z20" s="547"/>
      <c r="AA20" s="548"/>
      <c r="AB20" s="548"/>
      <c r="AC20" s="548"/>
      <c r="AD20" s="548"/>
      <c r="AE20" s="548"/>
      <c r="AF20" s="549"/>
      <c r="AG20" s="542" t="s">
        <v>15</v>
      </c>
      <c r="AH20" s="543"/>
      <c r="AI20" s="544"/>
      <c r="AJ20" s="545"/>
      <c r="AK20" s="545"/>
      <c r="AL20" s="546"/>
      <c r="AM20" s="547"/>
      <c r="AN20" s="548"/>
      <c r="AO20" s="548"/>
      <c r="AP20" s="548"/>
      <c r="AQ20" s="548"/>
      <c r="AR20" s="548"/>
      <c r="AS20" s="549"/>
      <c r="AT20" s="542" t="s">
        <v>15</v>
      </c>
      <c r="AU20" s="543"/>
      <c r="AV20" s="544"/>
      <c r="AW20" s="545"/>
      <c r="AX20" s="545"/>
      <c r="AY20" s="546"/>
      <c r="AZ20" s="547"/>
      <c r="BA20" s="548"/>
      <c r="BB20" s="548"/>
      <c r="BC20" s="548"/>
      <c r="BD20" s="548"/>
      <c r="BE20" s="548"/>
      <c r="BF20" s="549"/>
      <c r="BG20" s="190"/>
      <c r="BH20" s="606">
        <f>SUM(Z20:AF22,AM20:AS22,AZ20:BF22)</f>
        <v>0</v>
      </c>
      <c r="BI20" s="606"/>
      <c r="BJ20" s="606"/>
      <c r="BK20" s="606"/>
      <c r="BL20" s="606"/>
      <c r="BM20" s="606"/>
      <c r="BN20" s="606"/>
      <c r="BO20" s="588" t="str">
        <f>IF(Invest!BP30&lt;&gt;"",(IF(BH20=Invest!BP30,"Importo del sottointervento/voce di spesa  corrispondente a quello riportato a pag. Invest","Importo del sottointervento/voce di spesa  non corrispondente a quello riportato a pag. Invest")),"CELLA VUOTA o VALORE NON CONGRUO")</f>
        <v>CELLA VUOTA o VALORE NON CONGRUO</v>
      </c>
      <c r="BP20" s="589"/>
      <c r="BQ20" s="589"/>
      <c r="BR20" s="589"/>
      <c r="BS20" s="589"/>
      <c r="BT20" s="589"/>
      <c r="BU20" s="589"/>
      <c r="BV20" s="589"/>
      <c r="BW20" s="589"/>
      <c r="BX20" s="589"/>
      <c r="BY20" s="589"/>
      <c r="BZ20" s="589"/>
      <c r="CA20" s="590"/>
    </row>
    <row r="21" spans="1:79" s="73" customFormat="1" ht="46.5" customHeight="1" x14ac:dyDescent="0.25">
      <c r="A21" s="64"/>
      <c r="B21" s="578"/>
      <c r="C21" s="578"/>
      <c r="D21" s="582"/>
      <c r="E21" s="583"/>
      <c r="F21" s="583"/>
      <c r="G21" s="583"/>
      <c r="H21" s="583"/>
      <c r="I21" s="583"/>
      <c r="J21" s="583"/>
      <c r="K21" s="583"/>
      <c r="L21" s="583"/>
      <c r="M21" s="583"/>
      <c r="N21" s="583"/>
      <c r="O21" s="583"/>
      <c r="P21" s="583"/>
      <c r="Q21" s="583"/>
      <c r="R21" s="583"/>
      <c r="S21" s="584"/>
      <c r="T21" s="550" t="s">
        <v>39</v>
      </c>
      <c r="U21" s="551"/>
      <c r="V21" s="552"/>
      <c r="W21" s="553"/>
      <c r="X21" s="553"/>
      <c r="Y21" s="554"/>
      <c r="Z21" s="555"/>
      <c r="AA21" s="556"/>
      <c r="AB21" s="556"/>
      <c r="AC21" s="556"/>
      <c r="AD21" s="556"/>
      <c r="AE21" s="556"/>
      <c r="AF21" s="557"/>
      <c r="AG21" s="550" t="s">
        <v>39</v>
      </c>
      <c r="AH21" s="551"/>
      <c r="AI21" s="552"/>
      <c r="AJ21" s="553"/>
      <c r="AK21" s="553"/>
      <c r="AL21" s="554"/>
      <c r="AM21" s="555"/>
      <c r="AN21" s="556"/>
      <c r="AO21" s="556"/>
      <c r="AP21" s="556"/>
      <c r="AQ21" s="556"/>
      <c r="AR21" s="556"/>
      <c r="AS21" s="557"/>
      <c r="AT21" s="550" t="s">
        <v>39</v>
      </c>
      <c r="AU21" s="551"/>
      <c r="AV21" s="552"/>
      <c r="AW21" s="553"/>
      <c r="AX21" s="553"/>
      <c r="AY21" s="554"/>
      <c r="AZ21" s="555"/>
      <c r="BA21" s="556"/>
      <c r="BB21" s="556"/>
      <c r="BC21" s="556"/>
      <c r="BD21" s="556"/>
      <c r="BE21" s="556"/>
      <c r="BF21" s="557"/>
      <c r="BG21" s="191"/>
      <c r="BH21" s="606"/>
      <c r="BI21" s="606"/>
      <c r="BJ21" s="606"/>
      <c r="BK21" s="606"/>
      <c r="BL21" s="606"/>
      <c r="BM21" s="606"/>
      <c r="BN21" s="606"/>
      <c r="BO21" s="591"/>
      <c r="BP21" s="592"/>
      <c r="BQ21" s="592"/>
      <c r="BR21" s="592"/>
      <c r="BS21" s="592"/>
      <c r="BT21" s="592"/>
      <c r="BU21" s="592"/>
      <c r="BV21" s="592"/>
      <c r="BW21" s="592"/>
      <c r="BX21" s="592"/>
      <c r="BY21" s="592"/>
      <c r="BZ21" s="592"/>
      <c r="CA21" s="593"/>
    </row>
    <row r="22" spans="1:79" s="73" customFormat="1" ht="46.5" customHeight="1" x14ac:dyDescent="0.25">
      <c r="A22" s="64"/>
      <c r="B22" s="578"/>
      <c r="C22" s="578"/>
      <c r="D22" s="585"/>
      <c r="E22" s="586"/>
      <c r="F22" s="586"/>
      <c r="G22" s="586"/>
      <c r="H22" s="586"/>
      <c r="I22" s="586"/>
      <c r="J22" s="586"/>
      <c r="K22" s="586"/>
      <c r="L22" s="586"/>
      <c r="M22" s="586"/>
      <c r="N22" s="586"/>
      <c r="O22" s="586"/>
      <c r="P22" s="586"/>
      <c r="Q22" s="586"/>
      <c r="R22" s="586"/>
      <c r="S22" s="587"/>
      <c r="T22" s="558" t="s">
        <v>16</v>
      </c>
      <c r="U22" s="559"/>
      <c r="V22" s="560"/>
      <c r="W22" s="561"/>
      <c r="X22" s="561"/>
      <c r="Y22" s="562"/>
      <c r="Z22" s="563"/>
      <c r="AA22" s="564"/>
      <c r="AB22" s="564"/>
      <c r="AC22" s="564"/>
      <c r="AD22" s="564"/>
      <c r="AE22" s="564"/>
      <c r="AF22" s="565"/>
      <c r="AG22" s="558" t="s">
        <v>16</v>
      </c>
      <c r="AH22" s="559"/>
      <c r="AI22" s="560"/>
      <c r="AJ22" s="561"/>
      <c r="AK22" s="561"/>
      <c r="AL22" s="562"/>
      <c r="AM22" s="563"/>
      <c r="AN22" s="564"/>
      <c r="AO22" s="564"/>
      <c r="AP22" s="564"/>
      <c r="AQ22" s="564"/>
      <c r="AR22" s="564"/>
      <c r="AS22" s="565"/>
      <c r="AT22" s="558" t="s">
        <v>16</v>
      </c>
      <c r="AU22" s="559"/>
      <c r="AV22" s="560"/>
      <c r="AW22" s="561"/>
      <c r="AX22" s="561"/>
      <c r="AY22" s="562"/>
      <c r="AZ22" s="563"/>
      <c r="BA22" s="564"/>
      <c r="BB22" s="564"/>
      <c r="BC22" s="564"/>
      <c r="BD22" s="564"/>
      <c r="BE22" s="564"/>
      <c r="BF22" s="565"/>
      <c r="BG22" s="192"/>
      <c r="BH22" s="606"/>
      <c r="BI22" s="606"/>
      <c r="BJ22" s="606"/>
      <c r="BK22" s="606"/>
      <c r="BL22" s="606"/>
      <c r="BM22" s="606"/>
      <c r="BN22" s="606"/>
      <c r="BO22" s="594"/>
      <c r="BP22" s="595"/>
      <c r="BQ22" s="595"/>
      <c r="BR22" s="595"/>
      <c r="BS22" s="595"/>
      <c r="BT22" s="595"/>
      <c r="BU22" s="595"/>
      <c r="BV22" s="595"/>
      <c r="BW22" s="595"/>
      <c r="BX22" s="595"/>
      <c r="BY22" s="595"/>
      <c r="BZ22" s="595"/>
      <c r="CA22" s="596"/>
    </row>
    <row r="23" spans="1:79" s="73" customFormat="1" ht="46.5" customHeight="1" x14ac:dyDescent="0.25">
      <c r="A23" s="64"/>
      <c r="B23" s="578" t="s">
        <v>25</v>
      </c>
      <c r="C23" s="578"/>
      <c r="D23" s="579" t="str">
        <f>IF(Invest!D36=0,"",Invest!D36)</f>
        <v/>
      </c>
      <c r="E23" s="580"/>
      <c r="F23" s="580"/>
      <c r="G23" s="580"/>
      <c r="H23" s="580"/>
      <c r="I23" s="580"/>
      <c r="J23" s="580"/>
      <c r="K23" s="580"/>
      <c r="L23" s="580"/>
      <c r="M23" s="580"/>
      <c r="N23" s="580"/>
      <c r="O23" s="580"/>
      <c r="P23" s="580"/>
      <c r="Q23" s="580"/>
      <c r="R23" s="580"/>
      <c r="S23" s="581"/>
      <c r="T23" s="542" t="s">
        <v>15</v>
      </c>
      <c r="U23" s="543"/>
      <c r="V23" s="544"/>
      <c r="W23" s="545"/>
      <c r="X23" s="545"/>
      <c r="Y23" s="546"/>
      <c r="Z23" s="547"/>
      <c r="AA23" s="548"/>
      <c r="AB23" s="548"/>
      <c r="AC23" s="548"/>
      <c r="AD23" s="548"/>
      <c r="AE23" s="548"/>
      <c r="AF23" s="549"/>
      <c r="AG23" s="542" t="s">
        <v>15</v>
      </c>
      <c r="AH23" s="543"/>
      <c r="AI23" s="544"/>
      <c r="AJ23" s="545"/>
      <c r="AK23" s="545"/>
      <c r="AL23" s="546"/>
      <c r="AM23" s="547"/>
      <c r="AN23" s="548"/>
      <c r="AO23" s="548"/>
      <c r="AP23" s="548"/>
      <c r="AQ23" s="548"/>
      <c r="AR23" s="548"/>
      <c r="AS23" s="549"/>
      <c r="AT23" s="542" t="s">
        <v>15</v>
      </c>
      <c r="AU23" s="543"/>
      <c r="AV23" s="544"/>
      <c r="AW23" s="545"/>
      <c r="AX23" s="545"/>
      <c r="AY23" s="546"/>
      <c r="AZ23" s="547"/>
      <c r="BA23" s="548"/>
      <c r="BB23" s="548"/>
      <c r="BC23" s="548"/>
      <c r="BD23" s="548"/>
      <c r="BE23" s="548"/>
      <c r="BF23" s="549"/>
      <c r="BG23" s="190"/>
      <c r="BH23" s="606">
        <f>SUM(Z23:AF25,AM23:AS25,AZ23:BF25)</f>
        <v>0</v>
      </c>
      <c r="BI23" s="606"/>
      <c r="BJ23" s="606"/>
      <c r="BK23" s="606"/>
      <c r="BL23" s="606"/>
      <c r="BM23" s="606"/>
      <c r="BN23" s="606"/>
      <c r="BO23" s="588" t="str">
        <f>IF(Invest!BP36&lt;&gt;"",(IF(BH23=Invest!BP36,"Importo del sottointervento/voce di spesa  corrispondente a quello riportato a pag. Invest","Importo del sottointervento/voce di spesa  non corrispondente a quello riportato a pag. Invest")),"CELLA VUOTA o VALORE NON CONGRUO")</f>
        <v>CELLA VUOTA o VALORE NON CONGRUO</v>
      </c>
      <c r="BP23" s="589"/>
      <c r="BQ23" s="589"/>
      <c r="BR23" s="589"/>
      <c r="BS23" s="589"/>
      <c r="BT23" s="589"/>
      <c r="BU23" s="589"/>
      <c r="BV23" s="589"/>
      <c r="BW23" s="589"/>
      <c r="BX23" s="589"/>
      <c r="BY23" s="589"/>
      <c r="BZ23" s="589"/>
      <c r="CA23" s="590"/>
    </row>
    <row r="24" spans="1:79" s="73" customFormat="1" ht="46.5" customHeight="1" x14ac:dyDescent="0.25">
      <c r="A24" s="64"/>
      <c r="B24" s="578"/>
      <c r="C24" s="578"/>
      <c r="D24" s="582"/>
      <c r="E24" s="583"/>
      <c r="F24" s="583"/>
      <c r="G24" s="583"/>
      <c r="H24" s="583"/>
      <c r="I24" s="583"/>
      <c r="J24" s="583"/>
      <c r="K24" s="583"/>
      <c r="L24" s="583"/>
      <c r="M24" s="583"/>
      <c r="N24" s="583"/>
      <c r="O24" s="583"/>
      <c r="P24" s="583"/>
      <c r="Q24" s="583"/>
      <c r="R24" s="583"/>
      <c r="S24" s="584"/>
      <c r="T24" s="550" t="s">
        <v>39</v>
      </c>
      <c r="U24" s="551"/>
      <c r="V24" s="552"/>
      <c r="W24" s="553"/>
      <c r="X24" s="553"/>
      <c r="Y24" s="554"/>
      <c r="Z24" s="555"/>
      <c r="AA24" s="556"/>
      <c r="AB24" s="556"/>
      <c r="AC24" s="556"/>
      <c r="AD24" s="556"/>
      <c r="AE24" s="556"/>
      <c r="AF24" s="557"/>
      <c r="AG24" s="550" t="s">
        <v>39</v>
      </c>
      <c r="AH24" s="551"/>
      <c r="AI24" s="552"/>
      <c r="AJ24" s="553"/>
      <c r="AK24" s="553"/>
      <c r="AL24" s="554"/>
      <c r="AM24" s="555"/>
      <c r="AN24" s="556"/>
      <c r="AO24" s="556"/>
      <c r="AP24" s="556"/>
      <c r="AQ24" s="556"/>
      <c r="AR24" s="556"/>
      <c r="AS24" s="557"/>
      <c r="AT24" s="550" t="s">
        <v>39</v>
      </c>
      <c r="AU24" s="551"/>
      <c r="AV24" s="552"/>
      <c r="AW24" s="553"/>
      <c r="AX24" s="553"/>
      <c r="AY24" s="554"/>
      <c r="AZ24" s="555"/>
      <c r="BA24" s="556"/>
      <c r="BB24" s="556"/>
      <c r="BC24" s="556"/>
      <c r="BD24" s="556"/>
      <c r="BE24" s="556"/>
      <c r="BF24" s="557"/>
      <c r="BG24" s="191"/>
      <c r="BH24" s="606"/>
      <c r="BI24" s="606"/>
      <c r="BJ24" s="606"/>
      <c r="BK24" s="606"/>
      <c r="BL24" s="606"/>
      <c r="BM24" s="606"/>
      <c r="BN24" s="606"/>
      <c r="BO24" s="591"/>
      <c r="BP24" s="592"/>
      <c r="BQ24" s="592"/>
      <c r="BR24" s="592"/>
      <c r="BS24" s="592"/>
      <c r="BT24" s="592"/>
      <c r="BU24" s="592"/>
      <c r="BV24" s="592"/>
      <c r="BW24" s="592"/>
      <c r="BX24" s="592"/>
      <c r="BY24" s="592"/>
      <c r="BZ24" s="592"/>
      <c r="CA24" s="593"/>
    </row>
    <row r="25" spans="1:79" s="73" customFormat="1" ht="46.5" customHeight="1" x14ac:dyDescent="0.25">
      <c r="A25" s="64"/>
      <c r="B25" s="578"/>
      <c r="C25" s="578"/>
      <c r="D25" s="585"/>
      <c r="E25" s="586"/>
      <c r="F25" s="586"/>
      <c r="G25" s="586"/>
      <c r="H25" s="586"/>
      <c r="I25" s="586"/>
      <c r="J25" s="586"/>
      <c r="K25" s="586"/>
      <c r="L25" s="586"/>
      <c r="M25" s="586"/>
      <c r="N25" s="586"/>
      <c r="O25" s="586"/>
      <c r="P25" s="586"/>
      <c r="Q25" s="586"/>
      <c r="R25" s="586"/>
      <c r="S25" s="587"/>
      <c r="T25" s="558" t="s">
        <v>16</v>
      </c>
      <c r="U25" s="559"/>
      <c r="V25" s="560"/>
      <c r="W25" s="561"/>
      <c r="X25" s="561"/>
      <c r="Y25" s="562"/>
      <c r="Z25" s="563"/>
      <c r="AA25" s="564"/>
      <c r="AB25" s="564"/>
      <c r="AC25" s="564"/>
      <c r="AD25" s="564"/>
      <c r="AE25" s="564"/>
      <c r="AF25" s="565"/>
      <c r="AG25" s="558" t="s">
        <v>16</v>
      </c>
      <c r="AH25" s="559"/>
      <c r="AI25" s="560"/>
      <c r="AJ25" s="561"/>
      <c r="AK25" s="561"/>
      <c r="AL25" s="562"/>
      <c r="AM25" s="563"/>
      <c r="AN25" s="564"/>
      <c r="AO25" s="564"/>
      <c r="AP25" s="564"/>
      <c r="AQ25" s="564"/>
      <c r="AR25" s="564"/>
      <c r="AS25" s="565"/>
      <c r="AT25" s="558" t="s">
        <v>16</v>
      </c>
      <c r="AU25" s="559"/>
      <c r="AV25" s="560"/>
      <c r="AW25" s="561"/>
      <c r="AX25" s="561"/>
      <c r="AY25" s="562"/>
      <c r="AZ25" s="563"/>
      <c r="BA25" s="564"/>
      <c r="BB25" s="564"/>
      <c r="BC25" s="564"/>
      <c r="BD25" s="564"/>
      <c r="BE25" s="564"/>
      <c r="BF25" s="565"/>
      <c r="BG25" s="192"/>
      <c r="BH25" s="606"/>
      <c r="BI25" s="606"/>
      <c r="BJ25" s="606"/>
      <c r="BK25" s="606"/>
      <c r="BL25" s="606"/>
      <c r="BM25" s="606"/>
      <c r="BN25" s="606"/>
      <c r="BO25" s="594"/>
      <c r="BP25" s="595"/>
      <c r="BQ25" s="595"/>
      <c r="BR25" s="595"/>
      <c r="BS25" s="595"/>
      <c r="BT25" s="595"/>
      <c r="BU25" s="595"/>
      <c r="BV25" s="595"/>
      <c r="BW25" s="595"/>
      <c r="BX25" s="595"/>
      <c r="BY25" s="595"/>
      <c r="BZ25" s="595"/>
      <c r="CA25" s="596"/>
    </row>
    <row r="26" spans="1:79" s="73" customFormat="1" ht="46.5" customHeight="1" x14ac:dyDescent="0.25">
      <c r="A26" s="64"/>
      <c r="B26" s="578" t="s">
        <v>52</v>
      </c>
      <c r="C26" s="578"/>
      <c r="D26" s="579" t="str">
        <f>IF(Invest!D42=0,"",Invest!D42)</f>
        <v/>
      </c>
      <c r="E26" s="580"/>
      <c r="F26" s="580"/>
      <c r="G26" s="580"/>
      <c r="H26" s="580"/>
      <c r="I26" s="580"/>
      <c r="J26" s="580"/>
      <c r="K26" s="580"/>
      <c r="L26" s="580"/>
      <c r="M26" s="580"/>
      <c r="N26" s="580"/>
      <c r="O26" s="580"/>
      <c r="P26" s="580"/>
      <c r="Q26" s="580"/>
      <c r="R26" s="580"/>
      <c r="S26" s="581"/>
      <c r="T26" s="542" t="s">
        <v>15</v>
      </c>
      <c r="U26" s="543"/>
      <c r="V26" s="544"/>
      <c r="W26" s="545"/>
      <c r="X26" s="545"/>
      <c r="Y26" s="546"/>
      <c r="Z26" s="547"/>
      <c r="AA26" s="548"/>
      <c r="AB26" s="548"/>
      <c r="AC26" s="548"/>
      <c r="AD26" s="548"/>
      <c r="AE26" s="548"/>
      <c r="AF26" s="549"/>
      <c r="AG26" s="542" t="s">
        <v>15</v>
      </c>
      <c r="AH26" s="543"/>
      <c r="AI26" s="544"/>
      <c r="AJ26" s="545"/>
      <c r="AK26" s="545"/>
      <c r="AL26" s="546"/>
      <c r="AM26" s="547"/>
      <c r="AN26" s="548"/>
      <c r="AO26" s="548"/>
      <c r="AP26" s="548"/>
      <c r="AQ26" s="548"/>
      <c r="AR26" s="548"/>
      <c r="AS26" s="549"/>
      <c r="AT26" s="542" t="s">
        <v>15</v>
      </c>
      <c r="AU26" s="543"/>
      <c r="AV26" s="544"/>
      <c r="AW26" s="545"/>
      <c r="AX26" s="545"/>
      <c r="AY26" s="546"/>
      <c r="AZ26" s="547"/>
      <c r="BA26" s="548"/>
      <c r="BB26" s="548"/>
      <c r="BC26" s="548"/>
      <c r="BD26" s="548"/>
      <c r="BE26" s="548"/>
      <c r="BF26" s="549"/>
      <c r="BG26" s="190"/>
      <c r="BH26" s="606">
        <f t="shared" ref="BH26" si="0">SUM(Z26:AF28,AM26:AS28)</f>
        <v>0</v>
      </c>
      <c r="BI26" s="606"/>
      <c r="BJ26" s="606"/>
      <c r="BK26" s="606"/>
      <c r="BL26" s="606"/>
      <c r="BM26" s="606"/>
      <c r="BN26" s="606"/>
      <c r="BO26" s="588" t="str">
        <f>IF(Invest!BP42&lt;&gt;"",(IF(BH26=Invest!BP42,"Importo del sottointervento/voce di spesa  corrispondente a quello riportato a pag. Invest","Importo del sottointervento/voce di spesa  non corrispondente a quello riportato a pag. Invest")),"CELLA VUOTA o VALORE NON CONGRUO")</f>
        <v>CELLA VUOTA o VALORE NON CONGRUO</v>
      </c>
      <c r="BP26" s="589"/>
      <c r="BQ26" s="589"/>
      <c r="BR26" s="589"/>
      <c r="BS26" s="589"/>
      <c r="BT26" s="589"/>
      <c r="BU26" s="589"/>
      <c r="BV26" s="589"/>
      <c r="BW26" s="589"/>
      <c r="BX26" s="589"/>
      <c r="BY26" s="589"/>
      <c r="BZ26" s="589"/>
      <c r="CA26" s="590"/>
    </row>
    <row r="27" spans="1:79" s="73" customFormat="1" ht="46.5" customHeight="1" x14ac:dyDescent="0.25">
      <c r="A27" s="64"/>
      <c r="B27" s="578"/>
      <c r="C27" s="578"/>
      <c r="D27" s="582"/>
      <c r="E27" s="583"/>
      <c r="F27" s="583"/>
      <c r="G27" s="583"/>
      <c r="H27" s="583"/>
      <c r="I27" s="583"/>
      <c r="J27" s="583"/>
      <c r="K27" s="583"/>
      <c r="L27" s="583"/>
      <c r="M27" s="583"/>
      <c r="N27" s="583"/>
      <c r="O27" s="583"/>
      <c r="P27" s="583"/>
      <c r="Q27" s="583"/>
      <c r="R27" s="583"/>
      <c r="S27" s="584"/>
      <c r="T27" s="550" t="s">
        <v>39</v>
      </c>
      <c r="U27" s="551"/>
      <c r="V27" s="552"/>
      <c r="W27" s="553"/>
      <c r="X27" s="553"/>
      <c r="Y27" s="554"/>
      <c r="Z27" s="555"/>
      <c r="AA27" s="556"/>
      <c r="AB27" s="556"/>
      <c r="AC27" s="556"/>
      <c r="AD27" s="556"/>
      <c r="AE27" s="556"/>
      <c r="AF27" s="557"/>
      <c r="AG27" s="550" t="s">
        <v>39</v>
      </c>
      <c r="AH27" s="551"/>
      <c r="AI27" s="552"/>
      <c r="AJ27" s="553"/>
      <c r="AK27" s="553"/>
      <c r="AL27" s="554"/>
      <c r="AM27" s="555"/>
      <c r="AN27" s="556"/>
      <c r="AO27" s="556"/>
      <c r="AP27" s="556"/>
      <c r="AQ27" s="556"/>
      <c r="AR27" s="556"/>
      <c r="AS27" s="557"/>
      <c r="AT27" s="550" t="s">
        <v>39</v>
      </c>
      <c r="AU27" s="551"/>
      <c r="AV27" s="552"/>
      <c r="AW27" s="553"/>
      <c r="AX27" s="553"/>
      <c r="AY27" s="554"/>
      <c r="AZ27" s="555"/>
      <c r="BA27" s="556"/>
      <c r="BB27" s="556"/>
      <c r="BC27" s="556"/>
      <c r="BD27" s="556"/>
      <c r="BE27" s="556"/>
      <c r="BF27" s="557"/>
      <c r="BG27" s="191"/>
      <c r="BH27" s="606"/>
      <c r="BI27" s="606"/>
      <c r="BJ27" s="606"/>
      <c r="BK27" s="606"/>
      <c r="BL27" s="606"/>
      <c r="BM27" s="606"/>
      <c r="BN27" s="606"/>
      <c r="BO27" s="591"/>
      <c r="BP27" s="592"/>
      <c r="BQ27" s="592"/>
      <c r="BR27" s="592"/>
      <c r="BS27" s="592"/>
      <c r="BT27" s="592"/>
      <c r="BU27" s="592"/>
      <c r="BV27" s="592"/>
      <c r="BW27" s="592"/>
      <c r="BX27" s="592"/>
      <c r="BY27" s="592"/>
      <c r="BZ27" s="592"/>
      <c r="CA27" s="593"/>
    </row>
    <row r="28" spans="1:79" s="73" customFormat="1" ht="46.5" customHeight="1" x14ac:dyDescent="0.25">
      <c r="A28" s="64"/>
      <c r="B28" s="578"/>
      <c r="C28" s="578"/>
      <c r="D28" s="585"/>
      <c r="E28" s="586"/>
      <c r="F28" s="586"/>
      <c r="G28" s="586"/>
      <c r="H28" s="586"/>
      <c r="I28" s="586"/>
      <c r="J28" s="586"/>
      <c r="K28" s="586"/>
      <c r="L28" s="586"/>
      <c r="M28" s="586"/>
      <c r="N28" s="586"/>
      <c r="O28" s="586"/>
      <c r="P28" s="586"/>
      <c r="Q28" s="586"/>
      <c r="R28" s="586"/>
      <c r="S28" s="587"/>
      <c r="T28" s="558" t="s">
        <v>16</v>
      </c>
      <c r="U28" s="559"/>
      <c r="V28" s="560"/>
      <c r="W28" s="561"/>
      <c r="X28" s="561"/>
      <c r="Y28" s="562"/>
      <c r="Z28" s="563"/>
      <c r="AA28" s="564"/>
      <c r="AB28" s="564"/>
      <c r="AC28" s="564"/>
      <c r="AD28" s="564"/>
      <c r="AE28" s="564"/>
      <c r="AF28" s="565"/>
      <c r="AG28" s="558" t="s">
        <v>16</v>
      </c>
      <c r="AH28" s="559"/>
      <c r="AI28" s="560"/>
      <c r="AJ28" s="561"/>
      <c r="AK28" s="561"/>
      <c r="AL28" s="562"/>
      <c r="AM28" s="563"/>
      <c r="AN28" s="564"/>
      <c r="AO28" s="564"/>
      <c r="AP28" s="564"/>
      <c r="AQ28" s="564"/>
      <c r="AR28" s="564"/>
      <c r="AS28" s="565"/>
      <c r="AT28" s="558" t="s">
        <v>16</v>
      </c>
      <c r="AU28" s="559"/>
      <c r="AV28" s="560"/>
      <c r="AW28" s="561"/>
      <c r="AX28" s="561"/>
      <c r="AY28" s="562"/>
      <c r="AZ28" s="563"/>
      <c r="BA28" s="564"/>
      <c r="BB28" s="564"/>
      <c r="BC28" s="564"/>
      <c r="BD28" s="564"/>
      <c r="BE28" s="564"/>
      <c r="BF28" s="565"/>
      <c r="BG28" s="192"/>
      <c r="BH28" s="606"/>
      <c r="BI28" s="606"/>
      <c r="BJ28" s="606"/>
      <c r="BK28" s="606"/>
      <c r="BL28" s="606"/>
      <c r="BM28" s="606"/>
      <c r="BN28" s="606"/>
      <c r="BO28" s="594"/>
      <c r="BP28" s="595"/>
      <c r="BQ28" s="595"/>
      <c r="BR28" s="595"/>
      <c r="BS28" s="595"/>
      <c r="BT28" s="595"/>
      <c r="BU28" s="595"/>
      <c r="BV28" s="595"/>
      <c r="BW28" s="595"/>
      <c r="BX28" s="595"/>
      <c r="BY28" s="595"/>
      <c r="BZ28" s="595"/>
      <c r="CA28" s="596"/>
    </row>
    <row r="29" spans="1:79" s="73" customFormat="1" ht="46.5" customHeight="1" x14ac:dyDescent="0.25">
      <c r="A29" s="64"/>
      <c r="B29" s="578" t="s">
        <v>53</v>
      </c>
      <c r="C29" s="578"/>
      <c r="D29" s="579" t="str">
        <f>IF(Invest!D48=0,"",Invest!D48)</f>
        <v/>
      </c>
      <c r="E29" s="580"/>
      <c r="F29" s="580"/>
      <c r="G29" s="580"/>
      <c r="H29" s="580"/>
      <c r="I29" s="580"/>
      <c r="J29" s="580"/>
      <c r="K29" s="580"/>
      <c r="L29" s="580"/>
      <c r="M29" s="580"/>
      <c r="N29" s="580"/>
      <c r="O29" s="580"/>
      <c r="P29" s="580"/>
      <c r="Q29" s="580"/>
      <c r="R29" s="580"/>
      <c r="S29" s="581"/>
      <c r="T29" s="542" t="s">
        <v>15</v>
      </c>
      <c r="U29" s="543"/>
      <c r="V29" s="544"/>
      <c r="W29" s="545"/>
      <c r="X29" s="545"/>
      <c r="Y29" s="546"/>
      <c r="Z29" s="547"/>
      <c r="AA29" s="548"/>
      <c r="AB29" s="548"/>
      <c r="AC29" s="548"/>
      <c r="AD29" s="548"/>
      <c r="AE29" s="548"/>
      <c r="AF29" s="549"/>
      <c r="AG29" s="542" t="s">
        <v>15</v>
      </c>
      <c r="AH29" s="543"/>
      <c r="AI29" s="544"/>
      <c r="AJ29" s="545"/>
      <c r="AK29" s="545"/>
      <c r="AL29" s="546"/>
      <c r="AM29" s="547"/>
      <c r="AN29" s="548"/>
      <c r="AO29" s="548"/>
      <c r="AP29" s="548"/>
      <c r="AQ29" s="548"/>
      <c r="AR29" s="548"/>
      <c r="AS29" s="549"/>
      <c r="AT29" s="542" t="s">
        <v>15</v>
      </c>
      <c r="AU29" s="543"/>
      <c r="AV29" s="544"/>
      <c r="AW29" s="545"/>
      <c r="AX29" s="545"/>
      <c r="AY29" s="546"/>
      <c r="AZ29" s="547"/>
      <c r="BA29" s="548"/>
      <c r="BB29" s="548"/>
      <c r="BC29" s="548"/>
      <c r="BD29" s="548"/>
      <c r="BE29" s="548"/>
      <c r="BF29" s="549"/>
      <c r="BG29" s="190"/>
      <c r="BH29" s="606">
        <f>SUM(Z29:AF31,AM29:AS31,AZ29:BF31)</f>
        <v>0</v>
      </c>
      <c r="BI29" s="606"/>
      <c r="BJ29" s="606"/>
      <c r="BK29" s="606"/>
      <c r="BL29" s="606"/>
      <c r="BM29" s="606"/>
      <c r="BN29" s="606"/>
      <c r="BO29" s="588" t="str">
        <f>IF(Invest!BP48&lt;&gt;"",(IF(BH29=Invest!BP48,"Importo del sottointervento/voce di spesa  corrispondente a quello riportato a pag. Invest","Importo del sottointervento/voce di spesa  non corrispondente a quello riportato a pag. Invest")),"CELLA VUOTA o VALORE NON CONGRUO")</f>
        <v>CELLA VUOTA o VALORE NON CONGRUO</v>
      </c>
      <c r="BP29" s="589"/>
      <c r="BQ29" s="589"/>
      <c r="BR29" s="589"/>
      <c r="BS29" s="589"/>
      <c r="BT29" s="589"/>
      <c r="BU29" s="589"/>
      <c r="BV29" s="589"/>
      <c r="BW29" s="589"/>
      <c r="BX29" s="589"/>
      <c r="BY29" s="589"/>
      <c r="BZ29" s="589"/>
      <c r="CA29" s="590"/>
    </row>
    <row r="30" spans="1:79" s="73" customFormat="1" ht="46.5" customHeight="1" x14ac:dyDescent="0.25">
      <c r="A30" s="64"/>
      <c r="B30" s="578"/>
      <c r="C30" s="578"/>
      <c r="D30" s="582"/>
      <c r="E30" s="583"/>
      <c r="F30" s="583"/>
      <c r="G30" s="583"/>
      <c r="H30" s="583"/>
      <c r="I30" s="583"/>
      <c r="J30" s="583"/>
      <c r="K30" s="583"/>
      <c r="L30" s="583"/>
      <c r="M30" s="583"/>
      <c r="N30" s="583"/>
      <c r="O30" s="583"/>
      <c r="P30" s="583"/>
      <c r="Q30" s="583"/>
      <c r="R30" s="583"/>
      <c r="S30" s="584"/>
      <c r="T30" s="550" t="s">
        <v>39</v>
      </c>
      <c r="U30" s="551"/>
      <c r="V30" s="552"/>
      <c r="W30" s="553"/>
      <c r="X30" s="553"/>
      <c r="Y30" s="554"/>
      <c r="Z30" s="555"/>
      <c r="AA30" s="556"/>
      <c r="AB30" s="556"/>
      <c r="AC30" s="556"/>
      <c r="AD30" s="556"/>
      <c r="AE30" s="556"/>
      <c r="AF30" s="557"/>
      <c r="AG30" s="550" t="s">
        <v>39</v>
      </c>
      <c r="AH30" s="551"/>
      <c r="AI30" s="552"/>
      <c r="AJ30" s="553"/>
      <c r="AK30" s="553"/>
      <c r="AL30" s="554"/>
      <c r="AM30" s="555"/>
      <c r="AN30" s="556"/>
      <c r="AO30" s="556"/>
      <c r="AP30" s="556"/>
      <c r="AQ30" s="556"/>
      <c r="AR30" s="556"/>
      <c r="AS30" s="557"/>
      <c r="AT30" s="550" t="s">
        <v>39</v>
      </c>
      <c r="AU30" s="551"/>
      <c r="AV30" s="552"/>
      <c r="AW30" s="553"/>
      <c r="AX30" s="553"/>
      <c r="AY30" s="554"/>
      <c r="AZ30" s="555"/>
      <c r="BA30" s="556"/>
      <c r="BB30" s="556"/>
      <c r="BC30" s="556"/>
      <c r="BD30" s="556"/>
      <c r="BE30" s="556"/>
      <c r="BF30" s="557"/>
      <c r="BG30" s="191"/>
      <c r="BH30" s="606"/>
      <c r="BI30" s="606"/>
      <c r="BJ30" s="606"/>
      <c r="BK30" s="606"/>
      <c r="BL30" s="606"/>
      <c r="BM30" s="606"/>
      <c r="BN30" s="606"/>
      <c r="BO30" s="591"/>
      <c r="BP30" s="592"/>
      <c r="BQ30" s="592"/>
      <c r="BR30" s="592"/>
      <c r="BS30" s="592"/>
      <c r="BT30" s="592"/>
      <c r="BU30" s="592"/>
      <c r="BV30" s="592"/>
      <c r="BW30" s="592"/>
      <c r="BX30" s="592"/>
      <c r="BY30" s="592"/>
      <c r="BZ30" s="592"/>
      <c r="CA30" s="593"/>
    </row>
    <row r="31" spans="1:79" s="73" customFormat="1" ht="46.5" customHeight="1" x14ac:dyDescent="0.25">
      <c r="A31" s="64"/>
      <c r="B31" s="578"/>
      <c r="C31" s="578"/>
      <c r="D31" s="585"/>
      <c r="E31" s="586"/>
      <c r="F31" s="586"/>
      <c r="G31" s="586"/>
      <c r="H31" s="586"/>
      <c r="I31" s="586"/>
      <c r="J31" s="586"/>
      <c r="K31" s="586"/>
      <c r="L31" s="586"/>
      <c r="M31" s="586"/>
      <c r="N31" s="586"/>
      <c r="O31" s="586"/>
      <c r="P31" s="586"/>
      <c r="Q31" s="586"/>
      <c r="R31" s="586"/>
      <c r="S31" s="587"/>
      <c r="T31" s="558" t="s">
        <v>16</v>
      </c>
      <c r="U31" s="559"/>
      <c r="V31" s="560"/>
      <c r="W31" s="561"/>
      <c r="X31" s="561"/>
      <c r="Y31" s="562"/>
      <c r="Z31" s="563"/>
      <c r="AA31" s="564"/>
      <c r="AB31" s="564"/>
      <c r="AC31" s="564"/>
      <c r="AD31" s="564"/>
      <c r="AE31" s="564"/>
      <c r="AF31" s="565"/>
      <c r="AG31" s="558" t="s">
        <v>16</v>
      </c>
      <c r="AH31" s="559"/>
      <c r="AI31" s="560"/>
      <c r="AJ31" s="561"/>
      <c r="AK31" s="561"/>
      <c r="AL31" s="562"/>
      <c r="AM31" s="563"/>
      <c r="AN31" s="564"/>
      <c r="AO31" s="564"/>
      <c r="AP31" s="564"/>
      <c r="AQ31" s="564"/>
      <c r="AR31" s="564"/>
      <c r="AS31" s="565"/>
      <c r="AT31" s="558" t="s">
        <v>16</v>
      </c>
      <c r="AU31" s="559"/>
      <c r="AV31" s="560"/>
      <c r="AW31" s="561"/>
      <c r="AX31" s="561"/>
      <c r="AY31" s="562"/>
      <c r="AZ31" s="563"/>
      <c r="BA31" s="564"/>
      <c r="BB31" s="564"/>
      <c r="BC31" s="564"/>
      <c r="BD31" s="564"/>
      <c r="BE31" s="564"/>
      <c r="BF31" s="565"/>
      <c r="BG31" s="192"/>
      <c r="BH31" s="606"/>
      <c r="BI31" s="606"/>
      <c r="BJ31" s="606"/>
      <c r="BK31" s="606"/>
      <c r="BL31" s="606"/>
      <c r="BM31" s="606"/>
      <c r="BN31" s="606"/>
      <c r="BO31" s="594"/>
      <c r="BP31" s="595"/>
      <c r="BQ31" s="595"/>
      <c r="BR31" s="595"/>
      <c r="BS31" s="595"/>
      <c r="BT31" s="595"/>
      <c r="BU31" s="595"/>
      <c r="BV31" s="595"/>
      <c r="BW31" s="595"/>
      <c r="BX31" s="595"/>
      <c r="BY31" s="595"/>
      <c r="BZ31" s="595"/>
      <c r="CA31" s="596"/>
    </row>
    <row r="32" spans="1:79" s="73" customFormat="1" ht="46.5" customHeight="1" x14ac:dyDescent="0.25">
      <c r="A32" s="64"/>
      <c r="B32" s="578" t="s">
        <v>54</v>
      </c>
      <c r="C32" s="578"/>
      <c r="D32" s="579" t="str">
        <f>IF(Invest!D54=0,"",Invest!D54)</f>
        <v/>
      </c>
      <c r="E32" s="580"/>
      <c r="F32" s="580"/>
      <c r="G32" s="580"/>
      <c r="H32" s="580"/>
      <c r="I32" s="580"/>
      <c r="J32" s="580"/>
      <c r="K32" s="580"/>
      <c r="L32" s="580"/>
      <c r="M32" s="580"/>
      <c r="N32" s="580"/>
      <c r="O32" s="580"/>
      <c r="P32" s="580"/>
      <c r="Q32" s="580"/>
      <c r="R32" s="580"/>
      <c r="S32" s="581"/>
      <c r="T32" s="542" t="s">
        <v>15</v>
      </c>
      <c r="U32" s="543"/>
      <c r="V32" s="544"/>
      <c r="W32" s="545"/>
      <c r="X32" s="545"/>
      <c r="Y32" s="546"/>
      <c r="Z32" s="547"/>
      <c r="AA32" s="548"/>
      <c r="AB32" s="548"/>
      <c r="AC32" s="548"/>
      <c r="AD32" s="548"/>
      <c r="AE32" s="548"/>
      <c r="AF32" s="549"/>
      <c r="AG32" s="542" t="s">
        <v>15</v>
      </c>
      <c r="AH32" s="543"/>
      <c r="AI32" s="544"/>
      <c r="AJ32" s="545"/>
      <c r="AK32" s="545"/>
      <c r="AL32" s="546"/>
      <c r="AM32" s="547"/>
      <c r="AN32" s="548"/>
      <c r="AO32" s="548"/>
      <c r="AP32" s="548"/>
      <c r="AQ32" s="548"/>
      <c r="AR32" s="548"/>
      <c r="AS32" s="549"/>
      <c r="AT32" s="542" t="s">
        <v>15</v>
      </c>
      <c r="AU32" s="543"/>
      <c r="AV32" s="544"/>
      <c r="AW32" s="545"/>
      <c r="AX32" s="545"/>
      <c r="AY32" s="546"/>
      <c r="AZ32" s="547"/>
      <c r="BA32" s="548"/>
      <c r="BB32" s="548"/>
      <c r="BC32" s="548"/>
      <c r="BD32" s="548"/>
      <c r="BE32" s="548"/>
      <c r="BF32" s="549"/>
      <c r="BG32" s="190"/>
      <c r="BH32" s="606">
        <f>SUM(Z32:AF34,AM32:AS34,AZ32:BF34)</f>
        <v>0</v>
      </c>
      <c r="BI32" s="606"/>
      <c r="BJ32" s="606"/>
      <c r="BK32" s="606"/>
      <c r="BL32" s="606"/>
      <c r="BM32" s="606"/>
      <c r="BN32" s="606"/>
      <c r="BO32" s="588" t="str">
        <f>IF(Invest!BP54&lt;&gt;"",(IF(BH32=Invest!BP54,"Importo del sottointervento/voce di spesa  corrispondente a quello riportato a pag. Invest","Importo del sottointervento/voce di spesa  non corrispondente a quello riportato a pag. Invest")),"CELLA VUOTA o VALORE NON CONGRUO")</f>
        <v>CELLA VUOTA o VALORE NON CONGRUO</v>
      </c>
      <c r="BP32" s="589"/>
      <c r="BQ32" s="589"/>
      <c r="BR32" s="589"/>
      <c r="BS32" s="589"/>
      <c r="BT32" s="589"/>
      <c r="BU32" s="589"/>
      <c r="BV32" s="589"/>
      <c r="BW32" s="589"/>
      <c r="BX32" s="589"/>
      <c r="BY32" s="589"/>
      <c r="BZ32" s="589"/>
      <c r="CA32" s="590"/>
    </row>
    <row r="33" spans="1:79" s="73" customFormat="1" ht="46.5" customHeight="1" x14ac:dyDescent="0.25">
      <c r="A33" s="64"/>
      <c r="B33" s="578"/>
      <c r="C33" s="578"/>
      <c r="D33" s="582"/>
      <c r="E33" s="583"/>
      <c r="F33" s="583"/>
      <c r="G33" s="583"/>
      <c r="H33" s="583"/>
      <c r="I33" s="583"/>
      <c r="J33" s="583"/>
      <c r="K33" s="583"/>
      <c r="L33" s="583"/>
      <c r="M33" s="583"/>
      <c r="N33" s="583"/>
      <c r="O33" s="583"/>
      <c r="P33" s="583"/>
      <c r="Q33" s="583"/>
      <c r="R33" s="583"/>
      <c r="S33" s="584"/>
      <c r="T33" s="550" t="s">
        <v>39</v>
      </c>
      <c r="U33" s="551"/>
      <c r="V33" s="552"/>
      <c r="W33" s="553"/>
      <c r="X33" s="553"/>
      <c r="Y33" s="554"/>
      <c r="Z33" s="555"/>
      <c r="AA33" s="556"/>
      <c r="AB33" s="556"/>
      <c r="AC33" s="556"/>
      <c r="AD33" s="556"/>
      <c r="AE33" s="556"/>
      <c r="AF33" s="557"/>
      <c r="AG33" s="550" t="s">
        <v>39</v>
      </c>
      <c r="AH33" s="551"/>
      <c r="AI33" s="552"/>
      <c r="AJ33" s="553"/>
      <c r="AK33" s="553"/>
      <c r="AL33" s="554"/>
      <c r="AM33" s="555"/>
      <c r="AN33" s="556"/>
      <c r="AO33" s="556"/>
      <c r="AP33" s="556"/>
      <c r="AQ33" s="556"/>
      <c r="AR33" s="556"/>
      <c r="AS33" s="557"/>
      <c r="AT33" s="550" t="s">
        <v>39</v>
      </c>
      <c r="AU33" s="551"/>
      <c r="AV33" s="552"/>
      <c r="AW33" s="553"/>
      <c r="AX33" s="553"/>
      <c r="AY33" s="554"/>
      <c r="AZ33" s="555"/>
      <c r="BA33" s="556"/>
      <c r="BB33" s="556"/>
      <c r="BC33" s="556"/>
      <c r="BD33" s="556"/>
      <c r="BE33" s="556"/>
      <c r="BF33" s="557"/>
      <c r="BG33" s="191"/>
      <c r="BH33" s="606"/>
      <c r="BI33" s="606"/>
      <c r="BJ33" s="606"/>
      <c r="BK33" s="606"/>
      <c r="BL33" s="606"/>
      <c r="BM33" s="606"/>
      <c r="BN33" s="606"/>
      <c r="BO33" s="591"/>
      <c r="BP33" s="592"/>
      <c r="BQ33" s="592"/>
      <c r="BR33" s="592"/>
      <c r="BS33" s="592"/>
      <c r="BT33" s="592"/>
      <c r="BU33" s="592"/>
      <c r="BV33" s="592"/>
      <c r="BW33" s="592"/>
      <c r="BX33" s="592"/>
      <c r="BY33" s="592"/>
      <c r="BZ33" s="592"/>
      <c r="CA33" s="593"/>
    </row>
    <row r="34" spans="1:79" s="73" customFormat="1" ht="46.5" customHeight="1" x14ac:dyDescent="0.25">
      <c r="A34" s="64"/>
      <c r="B34" s="578"/>
      <c r="C34" s="578"/>
      <c r="D34" s="585"/>
      <c r="E34" s="586"/>
      <c r="F34" s="586"/>
      <c r="G34" s="586"/>
      <c r="H34" s="586"/>
      <c r="I34" s="586"/>
      <c r="J34" s="586"/>
      <c r="K34" s="586"/>
      <c r="L34" s="586"/>
      <c r="M34" s="586"/>
      <c r="N34" s="586"/>
      <c r="O34" s="586"/>
      <c r="P34" s="586"/>
      <c r="Q34" s="586"/>
      <c r="R34" s="586"/>
      <c r="S34" s="587"/>
      <c r="T34" s="558" t="s">
        <v>16</v>
      </c>
      <c r="U34" s="559"/>
      <c r="V34" s="560"/>
      <c r="W34" s="561"/>
      <c r="X34" s="561"/>
      <c r="Y34" s="562"/>
      <c r="Z34" s="563"/>
      <c r="AA34" s="564"/>
      <c r="AB34" s="564"/>
      <c r="AC34" s="564"/>
      <c r="AD34" s="564"/>
      <c r="AE34" s="564"/>
      <c r="AF34" s="565"/>
      <c r="AG34" s="558" t="s">
        <v>16</v>
      </c>
      <c r="AH34" s="559"/>
      <c r="AI34" s="560"/>
      <c r="AJ34" s="561"/>
      <c r="AK34" s="561"/>
      <c r="AL34" s="562"/>
      <c r="AM34" s="563"/>
      <c r="AN34" s="564"/>
      <c r="AO34" s="564"/>
      <c r="AP34" s="564"/>
      <c r="AQ34" s="564"/>
      <c r="AR34" s="564"/>
      <c r="AS34" s="565"/>
      <c r="AT34" s="558" t="s">
        <v>16</v>
      </c>
      <c r="AU34" s="559"/>
      <c r="AV34" s="560"/>
      <c r="AW34" s="561"/>
      <c r="AX34" s="561"/>
      <c r="AY34" s="562"/>
      <c r="AZ34" s="563"/>
      <c r="BA34" s="564"/>
      <c r="BB34" s="564"/>
      <c r="BC34" s="564"/>
      <c r="BD34" s="564"/>
      <c r="BE34" s="564"/>
      <c r="BF34" s="565"/>
      <c r="BG34" s="192"/>
      <c r="BH34" s="606"/>
      <c r="BI34" s="606"/>
      <c r="BJ34" s="606"/>
      <c r="BK34" s="606"/>
      <c r="BL34" s="606"/>
      <c r="BM34" s="606"/>
      <c r="BN34" s="606"/>
      <c r="BO34" s="594"/>
      <c r="BP34" s="595"/>
      <c r="BQ34" s="595"/>
      <c r="BR34" s="595"/>
      <c r="BS34" s="595"/>
      <c r="BT34" s="595"/>
      <c r="BU34" s="595"/>
      <c r="BV34" s="595"/>
      <c r="BW34" s="595"/>
      <c r="BX34" s="595"/>
      <c r="BY34" s="595"/>
      <c r="BZ34" s="595"/>
      <c r="CA34" s="596"/>
    </row>
    <row r="35" spans="1:79" s="73" customFormat="1" ht="46.5" customHeight="1" x14ac:dyDescent="0.25">
      <c r="A35" s="64"/>
      <c r="B35" s="578" t="s">
        <v>55</v>
      </c>
      <c r="C35" s="578"/>
      <c r="D35" s="579" t="str">
        <f>IF(Invest!D60=0,"",Invest!D60)</f>
        <v/>
      </c>
      <c r="E35" s="580"/>
      <c r="F35" s="580"/>
      <c r="G35" s="580"/>
      <c r="H35" s="580"/>
      <c r="I35" s="580"/>
      <c r="J35" s="580"/>
      <c r="K35" s="580"/>
      <c r="L35" s="580"/>
      <c r="M35" s="580"/>
      <c r="N35" s="580"/>
      <c r="O35" s="580"/>
      <c r="P35" s="580"/>
      <c r="Q35" s="580"/>
      <c r="R35" s="580"/>
      <c r="S35" s="581"/>
      <c r="T35" s="542" t="s">
        <v>15</v>
      </c>
      <c r="U35" s="543"/>
      <c r="V35" s="544"/>
      <c r="W35" s="545"/>
      <c r="X35" s="545"/>
      <c r="Y35" s="546"/>
      <c r="Z35" s="547"/>
      <c r="AA35" s="548"/>
      <c r="AB35" s="548"/>
      <c r="AC35" s="548"/>
      <c r="AD35" s="548"/>
      <c r="AE35" s="548"/>
      <c r="AF35" s="549"/>
      <c r="AG35" s="542" t="s">
        <v>15</v>
      </c>
      <c r="AH35" s="543"/>
      <c r="AI35" s="544"/>
      <c r="AJ35" s="545"/>
      <c r="AK35" s="545"/>
      <c r="AL35" s="546"/>
      <c r="AM35" s="547"/>
      <c r="AN35" s="548"/>
      <c r="AO35" s="548"/>
      <c r="AP35" s="548"/>
      <c r="AQ35" s="548"/>
      <c r="AR35" s="548"/>
      <c r="AS35" s="549"/>
      <c r="AT35" s="542" t="s">
        <v>15</v>
      </c>
      <c r="AU35" s="543"/>
      <c r="AV35" s="544"/>
      <c r="AW35" s="545"/>
      <c r="AX35" s="545"/>
      <c r="AY35" s="546"/>
      <c r="AZ35" s="547"/>
      <c r="BA35" s="548"/>
      <c r="BB35" s="548"/>
      <c r="BC35" s="548"/>
      <c r="BD35" s="548"/>
      <c r="BE35" s="548"/>
      <c r="BF35" s="549"/>
      <c r="BG35" s="190"/>
      <c r="BH35" s="606">
        <f>SUM(Z35:AF37,AM35:AS37,AZ35:BF37)</f>
        <v>0</v>
      </c>
      <c r="BI35" s="606"/>
      <c r="BJ35" s="606"/>
      <c r="BK35" s="606"/>
      <c r="BL35" s="606"/>
      <c r="BM35" s="606"/>
      <c r="BN35" s="606"/>
      <c r="BO35" s="588" t="str">
        <f>IF(Invest!BP60&lt;&gt;"",(IF(BH35=Invest!BP60,"Importo del sottointervento/voce di spesa  corrispondente a quello riportato a pag. Invest","Importo del sottointervento/voce di spesa  non corrispondente a quello riportato a pag. Invest")),"CELLA VUOTA o VALORE NON CONGRUO")</f>
        <v>CELLA VUOTA o VALORE NON CONGRUO</v>
      </c>
      <c r="BP35" s="589"/>
      <c r="BQ35" s="589"/>
      <c r="BR35" s="589"/>
      <c r="BS35" s="589"/>
      <c r="BT35" s="589"/>
      <c r="BU35" s="589"/>
      <c r="BV35" s="589"/>
      <c r="BW35" s="589"/>
      <c r="BX35" s="589"/>
      <c r="BY35" s="589"/>
      <c r="BZ35" s="589"/>
      <c r="CA35" s="590"/>
    </row>
    <row r="36" spans="1:79" s="73" customFormat="1" ht="46.5" customHeight="1" x14ac:dyDescent="0.25">
      <c r="A36" s="64"/>
      <c r="B36" s="578"/>
      <c r="C36" s="578"/>
      <c r="D36" s="582"/>
      <c r="E36" s="583"/>
      <c r="F36" s="583"/>
      <c r="G36" s="583"/>
      <c r="H36" s="583"/>
      <c r="I36" s="583"/>
      <c r="J36" s="583"/>
      <c r="K36" s="583"/>
      <c r="L36" s="583"/>
      <c r="M36" s="583"/>
      <c r="N36" s="583"/>
      <c r="O36" s="583"/>
      <c r="P36" s="583"/>
      <c r="Q36" s="583"/>
      <c r="R36" s="583"/>
      <c r="S36" s="584"/>
      <c r="T36" s="550" t="s">
        <v>39</v>
      </c>
      <c r="U36" s="551"/>
      <c r="V36" s="552"/>
      <c r="W36" s="553"/>
      <c r="X36" s="553"/>
      <c r="Y36" s="554"/>
      <c r="Z36" s="555"/>
      <c r="AA36" s="556"/>
      <c r="AB36" s="556"/>
      <c r="AC36" s="556"/>
      <c r="AD36" s="556"/>
      <c r="AE36" s="556"/>
      <c r="AF36" s="557"/>
      <c r="AG36" s="550" t="s">
        <v>39</v>
      </c>
      <c r="AH36" s="551"/>
      <c r="AI36" s="552"/>
      <c r="AJ36" s="553"/>
      <c r="AK36" s="553"/>
      <c r="AL36" s="554"/>
      <c r="AM36" s="555"/>
      <c r="AN36" s="556"/>
      <c r="AO36" s="556"/>
      <c r="AP36" s="556"/>
      <c r="AQ36" s="556"/>
      <c r="AR36" s="556"/>
      <c r="AS36" s="557"/>
      <c r="AT36" s="550" t="s">
        <v>39</v>
      </c>
      <c r="AU36" s="551"/>
      <c r="AV36" s="552"/>
      <c r="AW36" s="553"/>
      <c r="AX36" s="553"/>
      <c r="AY36" s="554"/>
      <c r="AZ36" s="555"/>
      <c r="BA36" s="556"/>
      <c r="BB36" s="556"/>
      <c r="BC36" s="556"/>
      <c r="BD36" s="556"/>
      <c r="BE36" s="556"/>
      <c r="BF36" s="557"/>
      <c r="BG36" s="191"/>
      <c r="BH36" s="606"/>
      <c r="BI36" s="606"/>
      <c r="BJ36" s="606"/>
      <c r="BK36" s="606"/>
      <c r="BL36" s="606"/>
      <c r="BM36" s="606"/>
      <c r="BN36" s="606"/>
      <c r="BO36" s="591"/>
      <c r="BP36" s="592"/>
      <c r="BQ36" s="592"/>
      <c r="BR36" s="592"/>
      <c r="BS36" s="592"/>
      <c r="BT36" s="592"/>
      <c r="BU36" s="592"/>
      <c r="BV36" s="592"/>
      <c r="BW36" s="592"/>
      <c r="BX36" s="592"/>
      <c r="BY36" s="592"/>
      <c r="BZ36" s="592"/>
      <c r="CA36" s="593"/>
    </row>
    <row r="37" spans="1:79" s="73" customFormat="1" ht="46.5" customHeight="1" x14ac:dyDescent="0.25">
      <c r="A37" s="64"/>
      <c r="B37" s="578"/>
      <c r="C37" s="578"/>
      <c r="D37" s="585"/>
      <c r="E37" s="586"/>
      <c r="F37" s="586"/>
      <c r="G37" s="586"/>
      <c r="H37" s="586"/>
      <c r="I37" s="586"/>
      <c r="J37" s="586"/>
      <c r="K37" s="586"/>
      <c r="L37" s="586"/>
      <c r="M37" s="586"/>
      <c r="N37" s="586"/>
      <c r="O37" s="586"/>
      <c r="P37" s="586"/>
      <c r="Q37" s="586"/>
      <c r="R37" s="586"/>
      <c r="S37" s="587"/>
      <c r="T37" s="558" t="s">
        <v>16</v>
      </c>
      <c r="U37" s="559"/>
      <c r="V37" s="560"/>
      <c r="W37" s="561"/>
      <c r="X37" s="561"/>
      <c r="Y37" s="562"/>
      <c r="Z37" s="563"/>
      <c r="AA37" s="564"/>
      <c r="AB37" s="564"/>
      <c r="AC37" s="564"/>
      <c r="AD37" s="564"/>
      <c r="AE37" s="564"/>
      <c r="AF37" s="565"/>
      <c r="AG37" s="558" t="s">
        <v>16</v>
      </c>
      <c r="AH37" s="559"/>
      <c r="AI37" s="560"/>
      <c r="AJ37" s="561"/>
      <c r="AK37" s="561"/>
      <c r="AL37" s="562"/>
      <c r="AM37" s="563"/>
      <c r="AN37" s="564"/>
      <c r="AO37" s="564"/>
      <c r="AP37" s="564"/>
      <c r="AQ37" s="564"/>
      <c r="AR37" s="564"/>
      <c r="AS37" s="565"/>
      <c r="AT37" s="558" t="s">
        <v>16</v>
      </c>
      <c r="AU37" s="559"/>
      <c r="AV37" s="560"/>
      <c r="AW37" s="561"/>
      <c r="AX37" s="561"/>
      <c r="AY37" s="562"/>
      <c r="AZ37" s="563"/>
      <c r="BA37" s="564"/>
      <c r="BB37" s="564"/>
      <c r="BC37" s="564"/>
      <c r="BD37" s="564"/>
      <c r="BE37" s="564"/>
      <c r="BF37" s="565"/>
      <c r="BG37" s="192"/>
      <c r="BH37" s="606"/>
      <c r="BI37" s="606"/>
      <c r="BJ37" s="606"/>
      <c r="BK37" s="606"/>
      <c r="BL37" s="606"/>
      <c r="BM37" s="606"/>
      <c r="BN37" s="606"/>
      <c r="BO37" s="594"/>
      <c r="BP37" s="595"/>
      <c r="BQ37" s="595"/>
      <c r="BR37" s="595"/>
      <c r="BS37" s="595"/>
      <c r="BT37" s="595"/>
      <c r="BU37" s="595"/>
      <c r="BV37" s="595"/>
      <c r="BW37" s="595"/>
      <c r="BX37" s="595"/>
      <c r="BY37" s="595"/>
      <c r="BZ37" s="595"/>
      <c r="CA37" s="596"/>
    </row>
    <row r="38" spans="1:79" s="73" customFormat="1" ht="46.5" customHeight="1" x14ac:dyDescent="0.25">
      <c r="A38" s="64"/>
      <c r="B38" s="578" t="s">
        <v>56</v>
      </c>
      <c r="C38" s="578"/>
      <c r="D38" s="579" t="str">
        <f>IF(Invest!D66=0,"",Invest!D66)</f>
        <v/>
      </c>
      <c r="E38" s="580"/>
      <c r="F38" s="580"/>
      <c r="G38" s="580"/>
      <c r="H38" s="580"/>
      <c r="I38" s="580"/>
      <c r="J38" s="580"/>
      <c r="K38" s="580"/>
      <c r="L38" s="580"/>
      <c r="M38" s="580"/>
      <c r="N38" s="580"/>
      <c r="O38" s="580"/>
      <c r="P38" s="580"/>
      <c r="Q38" s="580"/>
      <c r="R38" s="580"/>
      <c r="S38" s="581"/>
      <c r="T38" s="542" t="s">
        <v>15</v>
      </c>
      <c r="U38" s="543"/>
      <c r="V38" s="544"/>
      <c r="W38" s="545"/>
      <c r="X38" s="545"/>
      <c r="Y38" s="546"/>
      <c r="Z38" s="547"/>
      <c r="AA38" s="548"/>
      <c r="AB38" s="548"/>
      <c r="AC38" s="548"/>
      <c r="AD38" s="548"/>
      <c r="AE38" s="548"/>
      <c r="AF38" s="549"/>
      <c r="AG38" s="542" t="s">
        <v>15</v>
      </c>
      <c r="AH38" s="543"/>
      <c r="AI38" s="544"/>
      <c r="AJ38" s="545"/>
      <c r="AK38" s="545"/>
      <c r="AL38" s="546"/>
      <c r="AM38" s="547"/>
      <c r="AN38" s="548"/>
      <c r="AO38" s="548"/>
      <c r="AP38" s="548"/>
      <c r="AQ38" s="548"/>
      <c r="AR38" s="548"/>
      <c r="AS38" s="549"/>
      <c r="AT38" s="542" t="s">
        <v>15</v>
      </c>
      <c r="AU38" s="543"/>
      <c r="AV38" s="544"/>
      <c r="AW38" s="545"/>
      <c r="AX38" s="545"/>
      <c r="AY38" s="546"/>
      <c r="AZ38" s="547"/>
      <c r="BA38" s="548"/>
      <c r="BB38" s="548"/>
      <c r="BC38" s="548"/>
      <c r="BD38" s="548"/>
      <c r="BE38" s="548"/>
      <c r="BF38" s="549"/>
      <c r="BG38" s="190"/>
      <c r="BH38" s="606">
        <f>SUM(Z38:AF40,AM38:AS40,AZ38:BF40)</f>
        <v>0</v>
      </c>
      <c r="BI38" s="606"/>
      <c r="BJ38" s="606"/>
      <c r="BK38" s="606"/>
      <c r="BL38" s="606"/>
      <c r="BM38" s="606"/>
      <c r="BN38" s="606"/>
      <c r="BO38" s="588" t="str">
        <f>IF(Invest!BP66&lt;&gt;"",(IF(BH38=Invest!BP66,"Importo del sottointervento/voce di spesa  corrispondente a quello riportato a pag. Invest","Importo del sottointervento/voce di spesa  non corrispondente a quello riportato a pag. Invest")),"CELLA VUOTA o VALORE NON CONGRUO")</f>
        <v>CELLA VUOTA o VALORE NON CONGRUO</v>
      </c>
      <c r="BP38" s="589"/>
      <c r="BQ38" s="589"/>
      <c r="BR38" s="589"/>
      <c r="BS38" s="589"/>
      <c r="BT38" s="589"/>
      <c r="BU38" s="589"/>
      <c r="BV38" s="589"/>
      <c r="BW38" s="589"/>
      <c r="BX38" s="589"/>
      <c r="BY38" s="589"/>
      <c r="BZ38" s="589"/>
      <c r="CA38" s="590"/>
    </row>
    <row r="39" spans="1:79" s="73" customFormat="1" ht="46.5" customHeight="1" x14ac:dyDescent="0.25">
      <c r="A39" s="64"/>
      <c r="B39" s="578"/>
      <c r="C39" s="578"/>
      <c r="D39" s="582"/>
      <c r="E39" s="583"/>
      <c r="F39" s="583"/>
      <c r="G39" s="583"/>
      <c r="H39" s="583"/>
      <c r="I39" s="583"/>
      <c r="J39" s="583"/>
      <c r="K39" s="583"/>
      <c r="L39" s="583"/>
      <c r="M39" s="583"/>
      <c r="N39" s="583"/>
      <c r="O39" s="583"/>
      <c r="P39" s="583"/>
      <c r="Q39" s="583"/>
      <c r="R39" s="583"/>
      <c r="S39" s="584"/>
      <c r="T39" s="550" t="s">
        <v>39</v>
      </c>
      <c r="U39" s="551"/>
      <c r="V39" s="552"/>
      <c r="W39" s="553"/>
      <c r="X39" s="553"/>
      <c r="Y39" s="554"/>
      <c r="Z39" s="555"/>
      <c r="AA39" s="556"/>
      <c r="AB39" s="556"/>
      <c r="AC39" s="556"/>
      <c r="AD39" s="556"/>
      <c r="AE39" s="556"/>
      <c r="AF39" s="557"/>
      <c r="AG39" s="550" t="s">
        <v>39</v>
      </c>
      <c r="AH39" s="551"/>
      <c r="AI39" s="552"/>
      <c r="AJ39" s="553"/>
      <c r="AK39" s="553"/>
      <c r="AL39" s="554"/>
      <c r="AM39" s="555"/>
      <c r="AN39" s="556"/>
      <c r="AO39" s="556"/>
      <c r="AP39" s="556"/>
      <c r="AQ39" s="556"/>
      <c r="AR39" s="556"/>
      <c r="AS39" s="557"/>
      <c r="AT39" s="550" t="s">
        <v>39</v>
      </c>
      <c r="AU39" s="551"/>
      <c r="AV39" s="552"/>
      <c r="AW39" s="553"/>
      <c r="AX39" s="553"/>
      <c r="AY39" s="554"/>
      <c r="AZ39" s="555"/>
      <c r="BA39" s="556"/>
      <c r="BB39" s="556"/>
      <c r="BC39" s="556"/>
      <c r="BD39" s="556"/>
      <c r="BE39" s="556"/>
      <c r="BF39" s="557"/>
      <c r="BG39" s="191"/>
      <c r="BH39" s="606"/>
      <c r="BI39" s="606"/>
      <c r="BJ39" s="606"/>
      <c r="BK39" s="606"/>
      <c r="BL39" s="606"/>
      <c r="BM39" s="606"/>
      <c r="BN39" s="606"/>
      <c r="BO39" s="591"/>
      <c r="BP39" s="592"/>
      <c r="BQ39" s="592"/>
      <c r="BR39" s="592"/>
      <c r="BS39" s="592"/>
      <c r="BT39" s="592"/>
      <c r="BU39" s="592"/>
      <c r="BV39" s="592"/>
      <c r="BW39" s="592"/>
      <c r="BX39" s="592"/>
      <c r="BY39" s="592"/>
      <c r="BZ39" s="592"/>
      <c r="CA39" s="593"/>
    </row>
    <row r="40" spans="1:79" s="73" customFormat="1" ht="46.5" customHeight="1" x14ac:dyDescent="0.25">
      <c r="A40" s="64"/>
      <c r="B40" s="578"/>
      <c r="C40" s="578"/>
      <c r="D40" s="585"/>
      <c r="E40" s="586"/>
      <c r="F40" s="586"/>
      <c r="G40" s="586"/>
      <c r="H40" s="586"/>
      <c r="I40" s="586"/>
      <c r="J40" s="586"/>
      <c r="K40" s="586"/>
      <c r="L40" s="586"/>
      <c r="M40" s="586"/>
      <c r="N40" s="586"/>
      <c r="O40" s="586"/>
      <c r="P40" s="586"/>
      <c r="Q40" s="586"/>
      <c r="R40" s="586"/>
      <c r="S40" s="587"/>
      <c r="T40" s="558" t="s">
        <v>16</v>
      </c>
      <c r="U40" s="559"/>
      <c r="V40" s="560"/>
      <c r="W40" s="561"/>
      <c r="X40" s="561"/>
      <c r="Y40" s="562"/>
      <c r="Z40" s="563"/>
      <c r="AA40" s="564"/>
      <c r="AB40" s="564"/>
      <c r="AC40" s="564"/>
      <c r="AD40" s="564"/>
      <c r="AE40" s="564"/>
      <c r="AF40" s="565"/>
      <c r="AG40" s="558" t="s">
        <v>16</v>
      </c>
      <c r="AH40" s="559"/>
      <c r="AI40" s="560"/>
      <c r="AJ40" s="561"/>
      <c r="AK40" s="561"/>
      <c r="AL40" s="562"/>
      <c r="AM40" s="563"/>
      <c r="AN40" s="564"/>
      <c r="AO40" s="564"/>
      <c r="AP40" s="564"/>
      <c r="AQ40" s="564"/>
      <c r="AR40" s="564"/>
      <c r="AS40" s="565"/>
      <c r="AT40" s="558" t="s">
        <v>16</v>
      </c>
      <c r="AU40" s="559"/>
      <c r="AV40" s="560"/>
      <c r="AW40" s="561"/>
      <c r="AX40" s="561"/>
      <c r="AY40" s="562"/>
      <c r="AZ40" s="563"/>
      <c r="BA40" s="564"/>
      <c r="BB40" s="564"/>
      <c r="BC40" s="564"/>
      <c r="BD40" s="564"/>
      <c r="BE40" s="564"/>
      <c r="BF40" s="565"/>
      <c r="BG40" s="192"/>
      <c r="BH40" s="606"/>
      <c r="BI40" s="606"/>
      <c r="BJ40" s="606"/>
      <c r="BK40" s="606"/>
      <c r="BL40" s="606"/>
      <c r="BM40" s="606"/>
      <c r="BN40" s="606"/>
      <c r="BO40" s="594"/>
      <c r="BP40" s="595"/>
      <c r="BQ40" s="595"/>
      <c r="BR40" s="595"/>
      <c r="BS40" s="595"/>
      <c r="BT40" s="595"/>
      <c r="BU40" s="595"/>
      <c r="BV40" s="595"/>
      <c r="BW40" s="595"/>
      <c r="BX40" s="595"/>
      <c r="BY40" s="595"/>
      <c r="BZ40" s="595"/>
      <c r="CA40" s="596"/>
    </row>
    <row r="41" spans="1:79" s="73" customFormat="1" ht="46.5" customHeight="1" x14ac:dyDescent="0.25">
      <c r="A41" s="64"/>
      <c r="B41" s="578" t="s">
        <v>62</v>
      </c>
      <c r="C41" s="578"/>
      <c r="D41" s="579" t="str">
        <f>IF(Invest!D72=0,"",Invest!D72)</f>
        <v/>
      </c>
      <c r="E41" s="580"/>
      <c r="F41" s="580"/>
      <c r="G41" s="580"/>
      <c r="H41" s="580"/>
      <c r="I41" s="580"/>
      <c r="J41" s="580"/>
      <c r="K41" s="580"/>
      <c r="L41" s="580"/>
      <c r="M41" s="580"/>
      <c r="N41" s="580"/>
      <c r="O41" s="580"/>
      <c r="P41" s="580"/>
      <c r="Q41" s="580"/>
      <c r="R41" s="580"/>
      <c r="S41" s="581"/>
      <c r="T41" s="542" t="s">
        <v>15</v>
      </c>
      <c r="U41" s="543"/>
      <c r="V41" s="544"/>
      <c r="W41" s="545"/>
      <c r="X41" s="545"/>
      <c r="Y41" s="546"/>
      <c r="Z41" s="547"/>
      <c r="AA41" s="548"/>
      <c r="AB41" s="548"/>
      <c r="AC41" s="548"/>
      <c r="AD41" s="548"/>
      <c r="AE41" s="548"/>
      <c r="AF41" s="549"/>
      <c r="AG41" s="542" t="s">
        <v>15</v>
      </c>
      <c r="AH41" s="543"/>
      <c r="AI41" s="544"/>
      <c r="AJ41" s="545"/>
      <c r="AK41" s="545"/>
      <c r="AL41" s="546"/>
      <c r="AM41" s="547"/>
      <c r="AN41" s="548"/>
      <c r="AO41" s="548"/>
      <c r="AP41" s="548"/>
      <c r="AQ41" s="548"/>
      <c r="AR41" s="548"/>
      <c r="AS41" s="549"/>
      <c r="AT41" s="542" t="s">
        <v>15</v>
      </c>
      <c r="AU41" s="543"/>
      <c r="AV41" s="544"/>
      <c r="AW41" s="545"/>
      <c r="AX41" s="545"/>
      <c r="AY41" s="546"/>
      <c r="AZ41" s="547"/>
      <c r="BA41" s="548"/>
      <c r="BB41" s="548"/>
      <c r="BC41" s="548"/>
      <c r="BD41" s="548"/>
      <c r="BE41" s="548"/>
      <c r="BF41" s="549"/>
      <c r="BG41" s="190"/>
      <c r="BH41" s="606">
        <f t="shared" ref="BH41" si="1">SUM(Z41:AF43,AM41:AS43)</f>
        <v>0</v>
      </c>
      <c r="BI41" s="606"/>
      <c r="BJ41" s="606"/>
      <c r="BK41" s="606"/>
      <c r="BL41" s="606"/>
      <c r="BM41" s="606"/>
      <c r="BN41" s="606"/>
      <c r="BO41" s="588" t="str">
        <f>IF(Invest!BP72&lt;&gt;"",(IF(BH41=Invest!BP72,"Importo del sottointervento/voce di spesa  corrispondente a quello riportato a pag. Invest","Importo del sottointervento/voce di spesa  non corrispondente a quello riportato a pag. Invest")),"CELLA VUOTA o VALORE NON CONGRUO")</f>
        <v>CELLA VUOTA o VALORE NON CONGRUO</v>
      </c>
      <c r="BP41" s="589"/>
      <c r="BQ41" s="589"/>
      <c r="BR41" s="589"/>
      <c r="BS41" s="589"/>
      <c r="BT41" s="589"/>
      <c r="BU41" s="589"/>
      <c r="BV41" s="589"/>
      <c r="BW41" s="589"/>
      <c r="BX41" s="589"/>
      <c r="BY41" s="589"/>
      <c r="BZ41" s="589"/>
      <c r="CA41" s="590"/>
    </row>
    <row r="42" spans="1:79" s="73" customFormat="1" ht="46.5" customHeight="1" x14ac:dyDescent="0.25">
      <c r="A42" s="64"/>
      <c r="B42" s="578"/>
      <c r="C42" s="578"/>
      <c r="D42" s="582"/>
      <c r="E42" s="583"/>
      <c r="F42" s="583"/>
      <c r="G42" s="583"/>
      <c r="H42" s="583"/>
      <c r="I42" s="583"/>
      <c r="J42" s="583"/>
      <c r="K42" s="583"/>
      <c r="L42" s="583"/>
      <c r="M42" s="583"/>
      <c r="N42" s="583"/>
      <c r="O42" s="583"/>
      <c r="P42" s="583"/>
      <c r="Q42" s="583"/>
      <c r="R42" s="583"/>
      <c r="S42" s="584"/>
      <c r="T42" s="550" t="s">
        <v>39</v>
      </c>
      <c r="U42" s="551"/>
      <c r="V42" s="552"/>
      <c r="W42" s="553"/>
      <c r="X42" s="553"/>
      <c r="Y42" s="554"/>
      <c r="Z42" s="555"/>
      <c r="AA42" s="556"/>
      <c r="AB42" s="556"/>
      <c r="AC42" s="556"/>
      <c r="AD42" s="556"/>
      <c r="AE42" s="556"/>
      <c r="AF42" s="557"/>
      <c r="AG42" s="550" t="s">
        <v>39</v>
      </c>
      <c r="AH42" s="551"/>
      <c r="AI42" s="552"/>
      <c r="AJ42" s="553"/>
      <c r="AK42" s="553"/>
      <c r="AL42" s="554"/>
      <c r="AM42" s="555"/>
      <c r="AN42" s="556"/>
      <c r="AO42" s="556"/>
      <c r="AP42" s="556"/>
      <c r="AQ42" s="556"/>
      <c r="AR42" s="556"/>
      <c r="AS42" s="557"/>
      <c r="AT42" s="550" t="s">
        <v>39</v>
      </c>
      <c r="AU42" s="551"/>
      <c r="AV42" s="552"/>
      <c r="AW42" s="553"/>
      <c r="AX42" s="553"/>
      <c r="AY42" s="554"/>
      <c r="AZ42" s="555"/>
      <c r="BA42" s="556"/>
      <c r="BB42" s="556"/>
      <c r="BC42" s="556"/>
      <c r="BD42" s="556"/>
      <c r="BE42" s="556"/>
      <c r="BF42" s="557"/>
      <c r="BG42" s="191"/>
      <c r="BH42" s="606"/>
      <c r="BI42" s="606"/>
      <c r="BJ42" s="606"/>
      <c r="BK42" s="606"/>
      <c r="BL42" s="606"/>
      <c r="BM42" s="606"/>
      <c r="BN42" s="606"/>
      <c r="BO42" s="591"/>
      <c r="BP42" s="592"/>
      <c r="BQ42" s="592"/>
      <c r="BR42" s="592"/>
      <c r="BS42" s="592"/>
      <c r="BT42" s="592"/>
      <c r="BU42" s="592"/>
      <c r="BV42" s="592"/>
      <c r="BW42" s="592"/>
      <c r="BX42" s="592"/>
      <c r="BY42" s="592"/>
      <c r="BZ42" s="592"/>
      <c r="CA42" s="593"/>
    </row>
    <row r="43" spans="1:79" s="73" customFormat="1" ht="46.5" customHeight="1" x14ac:dyDescent="0.25">
      <c r="A43" s="64"/>
      <c r="B43" s="578"/>
      <c r="C43" s="578"/>
      <c r="D43" s="585"/>
      <c r="E43" s="586"/>
      <c r="F43" s="586"/>
      <c r="G43" s="586"/>
      <c r="H43" s="586"/>
      <c r="I43" s="586"/>
      <c r="J43" s="586"/>
      <c r="K43" s="586"/>
      <c r="L43" s="586"/>
      <c r="M43" s="586"/>
      <c r="N43" s="586"/>
      <c r="O43" s="586"/>
      <c r="P43" s="586"/>
      <c r="Q43" s="586"/>
      <c r="R43" s="586"/>
      <c r="S43" s="587"/>
      <c r="T43" s="558" t="s">
        <v>16</v>
      </c>
      <c r="U43" s="559"/>
      <c r="V43" s="560"/>
      <c r="W43" s="561"/>
      <c r="X43" s="561"/>
      <c r="Y43" s="562"/>
      <c r="Z43" s="563"/>
      <c r="AA43" s="564"/>
      <c r="AB43" s="564"/>
      <c r="AC43" s="564"/>
      <c r="AD43" s="564"/>
      <c r="AE43" s="564"/>
      <c r="AF43" s="565"/>
      <c r="AG43" s="558" t="s">
        <v>16</v>
      </c>
      <c r="AH43" s="559"/>
      <c r="AI43" s="560"/>
      <c r="AJ43" s="561"/>
      <c r="AK43" s="561"/>
      <c r="AL43" s="562"/>
      <c r="AM43" s="563"/>
      <c r="AN43" s="564"/>
      <c r="AO43" s="564"/>
      <c r="AP43" s="564"/>
      <c r="AQ43" s="564"/>
      <c r="AR43" s="564"/>
      <c r="AS43" s="565"/>
      <c r="AT43" s="558" t="s">
        <v>16</v>
      </c>
      <c r="AU43" s="559"/>
      <c r="AV43" s="560"/>
      <c r="AW43" s="561"/>
      <c r="AX43" s="561"/>
      <c r="AY43" s="562"/>
      <c r="AZ43" s="563"/>
      <c r="BA43" s="564"/>
      <c r="BB43" s="564"/>
      <c r="BC43" s="564"/>
      <c r="BD43" s="564"/>
      <c r="BE43" s="564"/>
      <c r="BF43" s="565"/>
      <c r="BG43" s="192"/>
      <c r="BH43" s="606"/>
      <c r="BI43" s="606"/>
      <c r="BJ43" s="606"/>
      <c r="BK43" s="606"/>
      <c r="BL43" s="606"/>
      <c r="BM43" s="606"/>
      <c r="BN43" s="606"/>
      <c r="BO43" s="594"/>
      <c r="BP43" s="595"/>
      <c r="BQ43" s="595"/>
      <c r="BR43" s="595"/>
      <c r="BS43" s="595"/>
      <c r="BT43" s="595"/>
      <c r="BU43" s="595"/>
      <c r="BV43" s="595"/>
      <c r="BW43" s="595"/>
      <c r="BX43" s="595"/>
      <c r="BY43" s="595"/>
      <c r="BZ43" s="595"/>
      <c r="CA43" s="596"/>
    </row>
    <row r="44" spans="1:79" s="73" customFormat="1" ht="46.5" customHeight="1" x14ac:dyDescent="0.25">
      <c r="A44" s="64"/>
      <c r="B44" s="578" t="s">
        <v>63</v>
      </c>
      <c r="C44" s="578"/>
      <c r="D44" s="579" t="str">
        <f>IF(Invest!D78=0,"",Invest!D78)</f>
        <v/>
      </c>
      <c r="E44" s="580"/>
      <c r="F44" s="580"/>
      <c r="G44" s="580"/>
      <c r="H44" s="580"/>
      <c r="I44" s="580"/>
      <c r="J44" s="580"/>
      <c r="K44" s="580"/>
      <c r="L44" s="580"/>
      <c r="M44" s="580"/>
      <c r="N44" s="580"/>
      <c r="O44" s="580"/>
      <c r="P44" s="580"/>
      <c r="Q44" s="580"/>
      <c r="R44" s="580"/>
      <c r="S44" s="581"/>
      <c r="T44" s="542" t="s">
        <v>15</v>
      </c>
      <c r="U44" s="543"/>
      <c r="V44" s="544"/>
      <c r="W44" s="545"/>
      <c r="X44" s="545"/>
      <c r="Y44" s="546"/>
      <c r="Z44" s="547"/>
      <c r="AA44" s="548"/>
      <c r="AB44" s="548"/>
      <c r="AC44" s="548"/>
      <c r="AD44" s="548"/>
      <c r="AE44" s="548"/>
      <c r="AF44" s="549"/>
      <c r="AG44" s="542" t="s">
        <v>15</v>
      </c>
      <c r="AH44" s="543"/>
      <c r="AI44" s="544"/>
      <c r="AJ44" s="545"/>
      <c r="AK44" s="545"/>
      <c r="AL44" s="546"/>
      <c r="AM44" s="547"/>
      <c r="AN44" s="548"/>
      <c r="AO44" s="548"/>
      <c r="AP44" s="548"/>
      <c r="AQ44" s="548"/>
      <c r="AR44" s="548"/>
      <c r="AS44" s="549"/>
      <c r="AT44" s="542" t="s">
        <v>15</v>
      </c>
      <c r="AU44" s="543"/>
      <c r="AV44" s="544"/>
      <c r="AW44" s="545"/>
      <c r="AX44" s="545"/>
      <c r="AY44" s="546"/>
      <c r="AZ44" s="547"/>
      <c r="BA44" s="548"/>
      <c r="BB44" s="548"/>
      <c r="BC44" s="548"/>
      <c r="BD44" s="548"/>
      <c r="BE44" s="548"/>
      <c r="BF44" s="549"/>
      <c r="BG44" s="190"/>
      <c r="BH44" s="606">
        <f>SUM(Z44:AF46,AM44:AS46,AZ44:BF46)</f>
        <v>0</v>
      </c>
      <c r="BI44" s="606"/>
      <c r="BJ44" s="606"/>
      <c r="BK44" s="606"/>
      <c r="BL44" s="606"/>
      <c r="BM44" s="606"/>
      <c r="BN44" s="606"/>
      <c r="BO44" s="588" t="str">
        <f>IF(Invest!BP78&lt;&gt;"",(IF(BH44=Invest!BP78,"Importo del sottointervento/voce di spesa  corrispondente a quello riportato a pag. Invest","Importo del sottointervento/voce di spesa  non corrispondente a quello riportato a pag. Invest")),"CELLA VUOTA o VALORE NON CONGRUO")</f>
        <v>CELLA VUOTA o VALORE NON CONGRUO</v>
      </c>
      <c r="BP44" s="589"/>
      <c r="BQ44" s="589"/>
      <c r="BR44" s="589"/>
      <c r="BS44" s="589"/>
      <c r="BT44" s="589"/>
      <c r="BU44" s="589"/>
      <c r="BV44" s="589"/>
      <c r="BW44" s="589"/>
      <c r="BX44" s="589"/>
      <c r="BY44" s="589"/>
      <c r="BZ44" s="589"/>
      <c r="CA44" s="590"/>
    </row>
    <row r="45" spans="1:79" s="73" customFormat="1" ht="46.5" customHeight="1" x14ac:dyDescent="0.25">
      <c r="A45" s="64"/>
      <c r="B45" s="578"/>
      <c r="C45" s="578"/>
      <c r="D45" s="582"/>
      <c r="E45" s="583"/>
      <c r="F45" s="583"/>
      <c r="G45" s="583"/>
      <c r="H45" s="583"/>
      <c r="I45" s="583"/>
      <c r="J45" s="583"/>
      <c r="K45" s="583"/>
      <c r="L45" s="583"/>
      <c r="M45" s="583"/>
      <c r="N45" s="583"/>
      <c r="O45" s="583"/>
      <c r="P45" s="583"/>
      <c r="Q45" s="583"/>
      <c r="R45" s="583"/>
      <c r="S45" s="584"/>
      <c r="T45" s="550" t="s">
        <v>39</v>
      </c>
      <c r="U45" s="551"/>
      <c r="V45" s="552"/>
      <c r="W45" s="553"/>
      <c r="X45" s="553"/>
      <c r="Y45" s="554"/>
      <c r="Z45" s="555"/>
      <c r="AA45" s="556"/>
      <c r="AB45" s="556"/>
      <c r="AC45" s="556"/>
      <c r="AD45" s="556"/>
      <c r="AE45" s="556"/>
      <c r="AF45" s="557"/>
      <c r="AG45" s="550" t="s">
        <v>39</v>
      </c>
      <c r="AH45" s="551"/>
      <c r="AI45" s="552"/>
      <c r="AJ45" s="553"/>
      <c r="AK45" s="553"/>
      <c r="AL45" s="554"/>
      <c r="AM45" s="555"/>
      <c r="AN45" s="556"/>
      <c r="AO45" s="556"/>
      <c r="AP45" s="556"/>
      <c r="AQ45" s="556"/>
      <c r="AR45" s="556"/>
      <c r="AS45" s="557"/>
      <c r="AT45" s="550" t="s">
        <v>39</v>
      </c>
      <c r="AU45" s="551"/>
      <c r="AV45" s="552"/>
      <c r="AW45" s="553"/>
      <c r="AX45" s="553"/>
      <c r="AY45" s="554"/>
      <c r="AZ45" s="555"/>
      <c r="BA45" s="556"/>
      <c r="BB45" s="556"/>
      <c r="BC45" s="556"/>
      <c r="BD45" s="556"/>
      <c r="BE45" s="556"/>
      <c r="BF45" s="557"/>
      <c r="BG45" s="191"/>
      <c r="BH45" s="606"/>
      <c r="BI45" s="606"/>
      <c r="BJ45" s="606"/>
      <c r="BK45" s="606"/>
      <c r="BL45" s="606"/>
      <c r="BM45" s="606"/>
      <c r="BN45" s="606"/>
      <c r="BO45" s="591"/>
      <c r="BP45" s="592"/>
      <c r="BQ45" s="592"/>
      <c r="BR45" s="592"/>
      <c r="BS45" s="592"/>
      <c r="BT45" s="592"/>
      <c r="BU45" s="592"/>
      <c r="BV45" s="592"/>
      <c r="BW45" s="592"/>
      <c r="BX45" s="592"/>
      <c r="BY45" s="592"/>
      <c r="BZ45" s="592"/>
      <c r="CA45" s="593"/>
    </row>
    <row r="46" spans="1:79" s="73" customFormat="1" ht="46.5" customHeight="1" x14ac:dyDescent="0.25">
      <c r="A46" s="64"/>
      <c r="B46" s="578"/>
      <c r="C46" s="578"/>
      <c r="D46" s="585"/>
      <c r="E46" s="586"/>
      <c r="F46" s="586"/>
      <c r="G46" s="586"/>
      <c r="H46" s="586"/>
      <c r="I46" s="586"/>
      <c r="J46" s="586"/>
      <c r="K46" s="586"/>
      <c r="L46" s="586"/>
      <c r="M46" s="586"/>
      <c r="N46" s="586"/>
      <c r="O46" s="586"/>
      <c r="P46" s="586"/>
      <c r="Q46" s="586"/>
      <c r="R46" s="586"/>
      <c r="S46" s="587"/>
      <c r="T46" s="558" t="s">
        <v>16</v>
      </c>
      <c r="U46" s="559"/>
      <c r="V46" s="560"/>
      <c r="W46" s="561"/>
      <c r="X46" s="561"/>
      <c r="Y46" s="562"/>
      <c r="Z46" s="563"/>
      <c r="AA46" s="564"/>
      <c r="AB46" s="564"/>
      <c r="AC46" s="564"/>
      <c r="AD46" s="564"/>
      <c r="AE46" s="564"/>
      <c r="AF46" s="565"/>
      <c r="AG46" s="558" t="s">
        <v>16</v>
      </c>
      <c r="AH46" s="559"/>
      <c r="AI46" s="560"/>
      <c r="AJ46" s="561"/>
      <c r="AK46" s="561"/>
      <c r="AL46" s="562"/>
      <c r="AM46" s="563"/>
      <c r="AN46" s="564"/>
      <c r="AO46" s="564"/>
      <c r="AP46" s="564"/>
      <c r="AQ46" s="564"/>
      <c r="AR46" s="564"/>
      <c r="AS46" s="565"/>
      <c r="AT46" s="558" t="s">
        <v>16</v>
      </c>
      <c r="AU46" s="559"/>
      <c r="AV46" s="560"/>
      <c r="AW46" s="561"/>
      <c r="AX46" s="561"/>
      <c r="AY46" s="562"/>
      <c r="AZ46" s="563"/>
      <c r="BA46" s="564"/>
      <c r="BB46" s="564"/>
      <c r="BC46" s="564"/>
      <c r="BD46" s="564"/>
      <c r="BE46" s="564"/>
      <c r="BF46" s="565"/>
      <c r="BG46" s="192"/>
      <c r="BH46" s="606"/>
      <c r="BI46" s="606"/>
      <c r="BJ46" s="606"/>
      <c r="BK46" s="606"/>
      <c r="BL46" s="606"/>
      <c r="BM46" s="606"/>
      <c r="BN46" s="606"/>
      <c r="BO46" s="594"/>
      <c r="BP46" s="595"/>
      <c r="BQ46" s="595"/>
      <c r="BR46" s="595"/>
      <c r="BS46" s="595"/>
      <c r="BT46" s="595"/>
      <c r="BU46" s="595"/>
      <c r="BV46" s="595"/>
      <c r="BW46" s="595"/>
      <c r="BX46" s="595"/>
      <c r="BY46" s="595"/>
      <c r="BZ46" s="595"/>
      <c r="CA46" s="596"/>
    </row>
    <row r="47" spans="1:79" s="73" customFormat="1" ht="46.5" customHeight="1" x14ac:dyDescent="0.25">
      <c r="A47" s="64"/>
      <c r="B47" s="578" t="s">
        <v>64</v>
      </c>
      <c r="C47" s="578"/>
      <c r="D47" s="579" t="str">
        <f>IF(Invest!D84=0,"",Invest!D84)</f>
        <v/>
      </c>
      <c r="E47" s="580"/>
      <c r="F47" s="580"/>
      <c r="G47" s="580"/>
      <c r="H47" s="580"/>
      <c r="I47" s="580"/>
      <c r="J47" s="580"/>
      <c r="K47" s="580"/>
      <c r="L47" s="580"/>
      <c r="M47" s="580"/>
      <c r="N47" s="580"/>
      <c r="O47" s="580"/>
      <c r="P47" s="580"/>
      <c r="Q47" s="580"/>
      <c r="R47" s="580"/>
      <c r="S47" s="581"/>
      <c r="T47" s="542" t="s">
        <v>15</v>
      </c>
      <c r="U47" s="543"/>
      <c r="V47" s="544"/>
      <c r="W47" s="545"/>
      <c r="X47" s="545"/>
      <c r="Y47" s="546"/>
      <c r="Z47" s="547"/>
      <c r="AA47" s="548"/>
      <c r="AB47" s="548"/>
      <c r="AC47" s="548"/>
      <c r="AD47" s="548"/>
      <c r="AE47" s="548"/>
      <c r="AF47" s="549"/>
      <c r="AG47" s="542" t="s">
        <v>15</v>
      </c>
      <c r="AH47" s="543"/>
      <c r="AI47" s="544"/>
      <c r="AJ47" s="545"/>
      <c r="AK47" s="545"/>
      <c r="AL47" s="546"/>
      <c r="AM47" s="547"/>
      <c r="AN47" s="548"/>
      <c r="AO47" s="548"/>
      <c r="AP47" s="548"/>
      <c r="AQ47" s="548"/>
      <c r="AR47" s="548"/>
      <c r="AS47" s="549"/>
      <c r="AT47" s="542" t="s">
        <v>15</v>
      </c>
      <c r="AU47" s="543"/>
      <c r="AV47" s="544"/>
      <c r="AW47" s="545"/>
      <c r="AX47" s="545"/>
      <c r="AY47" s="546"/>
      <c r="AZ47" s="547"/>
      <c r="BA47" s="548"/>
      <c r="BB47" s="548"/>
      <c r="BC47" s="548"/>
      <c r="BD47" s="548"/>
      <c r="BE47" s="548"/>
      <c r="BF47" s="549"/>
      <c r="BG47" s="190"/>
      <c r="BH47" s="606">
        <f>SUM(Z47:AF49,AM47:AS49,AZ47:BF49)</f>
        <v>0</v>
      </c>
      <c r="BI47" s="606"/>
      <c r="BJ47" s="606"/>
      <c r="BK47" s="606"/>
      <c r="BL47" s="606"/>
      <c r="BM47" s="606"/>
      <c r="BN47" s="606"/>
      <c r="BO47" s="588" t="str">
        <f>IF(Invest!BP84&lt;&gt;"",(IF(BH47=Invest!BP84,"Importo del sottointervento/voce di spesa  corrispondente a quello riportato a pag. Invest","Importo del sottointervento/voce di spesa  non corrispondente a quello riportato a pag. Invest")),"CELLA VUOTA o VALORE NON CONGRUO")</f>
        <v>CELLA VUOTA o VALORE NON CONGRUO</v>
      </c>
      <c r="BP47" s="589"/>
      <c r="BQ47" s="589"/>
      <c r="BR47" s="589"/>
      <c r="BS47" s="589"/>
      <c r="BT47" s="589"/>
      <c r="BU47" s="589"/>
      <c r="BV47" s="589"/>
      <c r="BW47" s="589"/>
      <c r="BX47" s="589"/>
      <c r="BY47" s="589"/>
      <c r="BZ47" s="589"/>
      <c r="CA47" s="590"/>
    </row>
    <row r="48" spans="1:79" s="73" customFormat="1" ht="46.5" customHeight="1" x14ac:dyDescent="0.25">
      <c r="A48" s="64"/>
      <c r="B48" s="578"/>
      <c r="C48" s="578"/>
      <c r="D48" s="582"/>
      <c r="E48" s="583"/>
      <c r="F48" s="583"/>
      <c r="G48" s="583"/>
      <c r="H48" s="583"/>
      <c r="I48" s="583"/>
      <c r="J48" s="583"/>
      <c r="K48" s="583"/>
      <c r="L48" s="583"/>
      <c r="M48" s="583"/>
      <c r="N48" s="583"/>
      <c r="O48" s="583"/>
      <c r="P48" s="583"/>
      <c r="Q48" s="583"/>
      <c r="R48" s="583"/>
      <c r="S48" s="584"/>
      <c r="T48" s="550" t="s">
        <v>39</v>
      </c>
      <c r="U48" s="551"/>
      <c r="V48" s="552"/>
      <c r="W48" s="553"/>
      <c r="X48" s="553"/>
      <c r="Y48" s="554"/>
      <c r="Z48" s="555"/>
      <c r="AA48" s="556"/>
      <c r="AB48" s="556"/>
      <c r="AC48" s="556"/>
      <c r="AD48" s="556"/>
      <c r="AE48" s="556"/>
      <c r="AF48" s="557"/>
      <c r="AG48" s="550" t="s">
        <v>39</v>
      </c>
      <c r="AH48" s="551"/>
      <c r="AI48" s="552"/>
      <c r="AJ48" s="553"/>
      <c r="AK48" s="553"/>
      <c r="AL48" s="554"/>
      <c r="AM48" s="555"/>
      <c r="AN48" s="556"/>
      <c r="AO48" s="556"/>
      <c r="AP48" s="556"/>
      <c r="AQ48" s="556"/>
      <c r="AR48" s="556"/>
      <c r="AS48" s="557"/>
      <c r="AT48" s="550" t="s">
        <v>39</v>
      </c>
      <c r="AU48" s="551"/>
      <c r="AV48" s="552"/>
      <c r="AW48" s="553"/>
      <c r="AX48" s="553"/>
      <c r="AY48" s="554"/>
      <c r="AZ48" s="555"/>
      <c r="BA48" s="556"/>
      <c r="BB48" s="556"/>
      <c r="BC48" s="556"/>
      <c r="BD48" s="556"/>
      <c r="BE48" s="556"/>
      <c r="BF48" s="557"/>
      <c r="BG48" s="191"/>
      <c r="BH48" s="606"/>
      <c r="BI48" s="606"/>
      <c r="BJ48" s="606"/>
      <c r="BK48" s="606"/>
      <c r="BL48" s="606"/>
      <c r="BM48" s="606"/>
      <c r="BN48" s="606"/>
      <c r="BO48" s="591"/>
      <c r="BP48" s="592"/>
      <c r="BQ48" s="592"/>
      <c r="BR48" s="592"/>
      <c r="BS48" s="592"/>
      <c r="BT48" s="592"/>
      <c r="BU48" s="592"/>
      <c r="BV48" s="592"/>
      <c r="BW48" s="592"/>
      <c r="BX48" s="592"/>
      <c r="BY48" s="592"/>
      <c r="BZ48" s="592"/>
      <c r="CA48" s="593"/>
    </row>
    <row r="49" spans="1:79" s="73" customFormat="1" ht="46.5" customHeight="1" x14ac:dyDescent="0.25">
      <c r="A49" s="64"/>
      <c r="B49" s="578"/>
      <c r="C49" s="578"/>
      <c r="D49" s="585"/>
      <c r="E49" s="586"/>
      <c r="F49" s="586"/>
      <c r="G49" s="586"/>
      <c r="H49" s="586"/>
      <c r="I49" s="586"/>
      <c r="J49" s="586"/>
      <c r="K49" s="586"/>
      <c r="L49" s="586"/>
      <c r="M49" s="586"/>
      <c r="N49" s="586"/>
      <c r="O49" s="586"/>
      <c r="P49" s="586"/>
      <c r="Q49" s="586"/>
      <c r="R49" s="586"/>
      <c r="S49" s="587"/>
      <c r="T49" s="558" t="s">
        <v>16</v>
      </c>
      <c r="U49" s="559"/>
      <c r="V49" s="560"/>
      <c r="W49" s="561"/>
      <c r="X49" s="561"/>
      <c r="Y49" s="562"/>
      <c r="Z49" s="563"/>
      <c r="AA49" s="564"/>
      <c r="AB49" s="564"/>
      <c r="AC49" s="564"/>
      <c r="AD49" s="564"/>
      <c r="AE49" s="564"/>
      <c r="AF49" s="565"/>
      <c r="AG49" s="558" t="s">
        <v>16</v>
      </c>
      <c r="AH49" s="559"/>
      <c r="AI49" s="560"/>
      <c r="AJ49" s="561"/>
      <c r="AK49" s="561"/>
      <c r="AL49" s="562"/>
      <c r="AM49" s="563"/>
      <c r="AN49" s="564"/>
      <c r="AO49" s="564"/>
      <c r="AP49" s="564"/>
      <c r="AQ49" s="564"/>
      <c r="AR49" s="564"/>
      <c r="AS49" s="565"/>
      <c r="AT49" s="558" t="s">
        <v>16</v>
      </c>
      <c r="AU49" s="559"/>
      <c r="AV49" s="560"/>
      <c r="AW49" s="561"/>
      <c r="AX49" s="561"/>
      <c r="AY49" s="562"/>
      <c r="AZ49" s="563"/>
      <c r="BA49" s="564"/>
      <c r="BB49" s="564"/>
      <c r="BC49" s="564"/>
      <c r="BD49" s="564"/>
      <c r="BE49" s="564"/>
      <c r="BF49" s="565"/>
      <c r="BG49" s="192"/>
      <c r="BH49" s="606"/>
      <c r="BI49" s="606"/>
      <c r="BJ49" s="606"/>
      <c r="BK49" s="606"/>
      <c r="BL49" s="606"/>
      <c r="BM49" s="606"/>
      <c r="BN49" s="606"/>
      <c r="BO49" s="594"/>
      <c r="BP49" s="595"/>
      <c r="BQ49" s="595"/>
      <c r="BR49" s="595"/>
      <c r="BS49" s="595"/>
      <c r="BT49" s="595"/>
      <c r="BU49" s="595"/>
      <c r="BV49" s="595"/>
      <c r="BW49" s="595"/>
      <c r="BX49" s="595"/>
      <c r="BY49" s="595"/>
      <c r="BZ49" s="595"/>
      <c r="CA49" s="596"/>
    </row>
    <row r="50" spans="1:79" s="73" customFormat="1" ht="46.5" customHeight="1" x14ac:dyDescent="0.25">
      <c r="A50" s="64"/>
      <c r="B50" s="578" t="s">
        <v>65</v>
      </c>
      <c r="C50" s="578"/>
      <c r="D50" s="579" t="str">
        <f>IF(Invest!D90=0,"",Invest!D90)</f>
        <v/>
      </c>
      <c r="E50" s="580"/>
      <c r="F50" s="580"/>
      <c r="G50" s="580"/>
      <c r="H50" s="580"/>
      <c r="I50" s="580"/>
      <c r="J50" s="580"/>
      <c r="K50" s="580"/>
      <c r="L50" s="580"/>
      <c r="M50" s="580"/>
      <c r="N50" s="580"/>
      <c r="O50" s="580"/>
      <c r="P50" s="580"/>
      <c r="Q50" s="580"/>
      <c r="R50" s="580"/>
      <c r="S50" s="581"/>
      <c r="T50" s="542" t="s">
        <v>15</v>
      </c>
      <c r="U50" s="543"/>
      <c r="V50" s="544"/>
      <c r="W50" s="545"/>
      <c r="X50" s="545"/>
      <c r="Y50" s="546"/>
      <c r="Z50" s="547"/>
      <c r="AA50" s="548"/>
      <c r="AB50" s="548"/>
      <c r="AC50" s="548"/>
      <c r="AD50" s="548"/>
      <c r="AE50" s="548"/>
      <c r="AF50" s="549"/>
      <c r="AG50" s="542" t="s">
        <v>15</v>
      </c>
      <c r="AH50" s="543"/>
      <c r="AI50" s="544"/>
      <c r="AJ50" s="545"/>
      <c r="AK50" s="545"/>
      <c r="AL50" s="546"/>
      <c r="AM50" s="547"/>
      <c r="AN50" s="548"/>
      <c r="AO50" s="548"/>
      <c r="AP50" s="548"/>
      <c r="AQ50" s="548"/>
      <c r="AR50" s="548"/>
      <c r="AS50" s="549"/>
      <c r="AT50" s="542" t="s">
        <v>15</v>
      </c>
      <c r="AU50" s="543"/>
      <c r="AV50" s="544"/>
      <c r="AW50" s="545"/>
      <c r="AX50" s="545"/>
      <c r="AY50" s="546"/>
      <c r="AZ50" s="547"/>
      <c r="BA50" s="548"/>
      <c r="BB50" s="548"/>
      <c r="BC50" s="548"/>
      <c r="BD50" s="548"/>
      <c r="BE50" s="548"/>
      <c r="BF50" s="549"/>
      <c r="BG50" s="190"/>
      <c r="BH50" s="606">
        <f t="shared" ref="BH50" si="2">SUM(Z50:AF52,AM50:AS52,AZ50:BF52)</f>
        <v>0</v>
      </c>
      <c r="BI50" s="606"/>
      <c r="BJ50" s="606"/>
      <c r="BK50" s="606"/>
      <c r="BL50" s="606"/>
      <c r="BM50" s="606"/>
      <c r="BN50" s="606"/>
      <c r="BO50" s="588" t="str">
        <f>IF(Invest!BP90&lt;&gt;"",(IF(BH50=Invest!BP90,"Importo del sottointervento/voce di spesa  corrispondente a quello riportato a pag. Invest","Importo del sottointervento/voce di spesa  non corrispondente a quello riportato a pag. Invest")),"CELLA VUOTA o VALORE NON CONGRUO")</f>
        <v>CELLA VUOTA o VALORE NON CONGRUO</v>
      </c>
      <c r="BP50" s="589"/>
      <c r="BQ50" s="589"/>
      <c r="BR50" s="589"/>
      <c r="BS50" s="589"/>
      <c r="BT50" s="589"/>
      <c r="BU50" s="589"/>
      <c r="BV50" s="589"/>
      <c r="BW50" s="589"/>
      <c r="BX50" s="589"/>
      <c r="BY50" s="589"/>
      <c r="BZ50" s="589"/>
      <c r="CA50" s="590"/>
    </row>
    <row r="51" spans="1:79" s="73" customFormat="1" ht="46.5" customHeight="1" x14ac:dyDescent="0.25">
      <c r="A51" s="64"/>
      <c r="B51" s="578"/>
      <c r="C51" s="578"/>
      <c r="D51" s="582"/>
      <c r="E51" s="583"/>
      <c r="F51" s="583"/>
      <c r="G51" s="583"/>
      <c r="H51" s="583"/>
      <c r="I51" s="583"/>
      <c r="J51" s="583"/>
      <c r="K51" s="583"/>
      <c r="L51" s="583"/>
      <c r="M51" s="583"/>
      <c r="N51" s="583"/>
      <c r="O51" s="583"/>
      <c r="P51" s="583"/>
      <c r="Q51" s="583"/>
      <c r="R51" s="583"/>
      <c r="S51" s="584"/>
      <c r="T51" s="550" t="s">
        <v>39</v>
      </c>
      <c r="U51" s="551"/>
      <c r="V51" s="552"/>
      <c r="W51" s="553"/>
      <c r="X51" s="553"/>
      <c r="Y51" s="554"/>
      <c r="Z51" s="555"/>
      <c r="AA51" s="556"/>
      <c r="AB51" s="556"/>
      <c r="AC51" s="556"/>
      <c r="AD51" s="556"/>
      <c r="AE51" s="556"/>
      <c r="AF51" s="557"/>
      <c r="AG51" s="550" t="s">
        <v>39</v>
      </c>
      <c r="AH51" s="551"/>
      <c r="AI51" s="552"/>
      <c r="AJ51" s="553"/>
      <c r="AK51" s="553"/>
      <c r="AL51" s="554"/>
      <c r="AM51" s="555"/>
      <c r="AN51" s="556"/>
      <c r="AO51" s="556"/>
      <c r="AP51" s="556"/>
      <c r="AQ51" s="556"/>
      <c r="AR51" s="556"/>
      <c r="AS51" s="557"/>
      <c r="AT51" s="550" t="s">
        <v>39</v>
      </c>
      <c r="AU51" s="551"/>
      <c r="AV51" s="552"/>
      <c r="AW51" s="553"/>
      <c r="AX51" s="553"/>
      <c r="AY51" s="554"/>
      <c r="AZ51" s="555"/>
      <c r="BA51" s="556"/>
      <c r="BB51" s="556"/>
      <c r="BC51" s="556"/>
      <c r="BD51" s="556"/>
      <c r="BE51" s="556"/>
      <c r="BF51" s="557"/>
      <c r="BG51" s="191"/>
      <c r="BH51" s="606"/>
      <c r="BI51" s="606"/>
      <c r="BJ51" s="606"/>
      <c r="BK51" s="606"/>
      <c r="BL51" s="606"/>
      <c r="BM51" s="606"/>
      <c r="BN51" s="606"/>
      <c r="BO51" s="591"/>
      <c r="BP51" s="592"/>
      <c r="BQ51" s="592"/>
      <c r="BR51" s="592"/>
      <c r="BS51" s="592"/>
      <c r="BT51" s="592"/>
      <c r="BU51" s="592"/>
      <c r="BV51" s="592"/>
      <c r="BW51" s="592"/>
      <c r="BX51" s="592"/>
      <c r="BY51" s="592"/>
      <c r="BZ51" s="592"/>
      <c r="CA51" s="593"/>
    </row>
    <row r="52" spans="1:79" s="73" customFormat="1" ht="46.5" customHeight="1" x14ac:dyDescent="0.25">
      <c r="A52" s="64"/>
      <c r="B52" s="578"/>
      <c r="C52" s="578"/>
      <c r="D52" s="585"/>
      <c r="E52" s="586"/>
      <c r="F52" s="586"/>
      <c r="G52" s="586"/>
      <c r="H52" s="586"/>
      <c r="I52" s="586"/>
      <c r="J52" s="586"/>
      <c r="K52" s="586"/>
      <c r="L52" s="586"/>
      <c r="M52" s="586"/>
      <c r="N52" s="586"/>
      <c r="O52" s="586"/>
      <c r="P52" s="586"/>
      <c r="Q52" s="586"/>
      <c r="R52" s="586"/>
      <c r="S52" s="587"/>
      <c r="T52" s="558" t="s">
        <v>16</v>
      </c>
      <c r="U52" s="559"/>
      <c r="V52" s="560"/>
      <c r="W52" s="561"/>
      <c r="X52" s="561"/>
      <c r="Y52" s="562"/>
      <c r="Z52" s="563"/>
      <c r="AA52" s="564"/>
      <c r="AB52" s="564"/>
      <c r="AC52" s="564"/>
      <c r="AD52" s="564"/>
      <c r="AE52" s="564"/>
      <c r="AF52" s="565"/>
      <c r="AG52" s="558" t="s">
        <v>16</v>
      </c>
      <c r="AH52" s="559"/>
      <c r="AI52" s="560"/>
      <c r="AJ52" s="561"/>
      <c r="AK52" s="561"/>
      <c r="AL52" s="562"/>
      <c r="AM52" s="563"/>
      <c r="AN52" s="564"/>
      <c r="AO52" s="564"/>
      <c r="AP52" s="564"/>
      <c r="AQ52" s="564"/>
      <c r="AR52" s="564"/>
      <c r="AS52" s="565"/>
      <c r="AT52" s="558" t="s">
        <v>16</v>
      </c>
      <c r="AU52" s="559"/>
      <c r="AV52" s="560"/>
      <c r="AW52" s="561"/>
      <c r="AX52" s="561"/>
      <c r="AY52" s="562"/>
      <c r="AZ52" s="563"/>
      <c r="BA52" s="564"/>
      <c r="BB52" s="564"/>
      <c r="BC52" s="564"/>
      <c r="BD52" s="564"/>
      <c r="BE52" s="564"/>
      <c r="BF52" s="565"/>
      <c r="BG52" s="192"/>
      <c r="BH52" s="606"/>
      <c r="BI52" s="606"/>
      <c r="BJ52" s="606"/>
      <c r="BK52" s="606"/>
      <c r="BL52" s="606"/>
      <c r="BM52" s="606"/>
      <c r="BN52" s="606"/>
      <c r="BO52" s="594"/>
      <c r="BP52" s="595"/>
      <c r="BQ52" s="595"/>
      <c r="BR52" s="595"/>
      <c r="BS52" s="595"/>
      <c r="BT52" s="595"/>
      <c r="BU52" s="595"/>
      <c r="BV52" s="595"/>
      <c r="BW52" s="595"/>
      <c r="BX52" s="595"/>
      <c r="BY52" s="595"/>
      <c r="BZ52" s="595"/>
      <c r="CA52" s="596"/>
    </row>
    <row r="53" spans="1:79" s="73" customFormat="1" ht="46.5" customHeight="1" x14ac:dyDescent="0.25">
      <c r="A53" s="64"/>
      <c r="B53" s="578" t="s">
        <v>66</v>
      </c>
      <c r="C53" s="578"/>
      <c r="D53" s="579" t="str">
        <f>IF(Invest!D96=0,"",Invest!D96)</f>
        <v/>
      </c>
      <c r="E53" s="580"/>
      <c r="F53" s="580"/>
      <c r="G53" s="580"/>
      <c r="H53" s="580"/>
      <c r="I53" s="580"/>
      <c r="J53" s="580"/>
      <c r="K53" s="580"/>
      <c r="L53" s="580"/>
      <c r="M53" s="580"/>
      <c r="N53" s="580"/>
      <c r="O53" s="580"/>
      <c r="P53" s="580"/>
      <c r="Q53" s="580"/>
      <c r="R53" s="580"/>
      <c r="S53" s="581"/>
      <c r="T53" s="542" t="s">
        <v>15</v>
      </c>
      <c r="U53" s="543"/>
      <c r="V53" s="544"/>
      <c r="W53" s="545"/>
      <c r="X53" s="545"/>
      <c r="Y53" s="546"/>
      <c r="Z53" s="547"/>
      <c r="AA53" s="548"/>
      <c r="AB53" s="548"/>
      <c r="AC53" s="548"/>
      <c r="AD53" s="548"/>
      <c r="AE53" s="548"/>
      <c r="AF53" s="549"/>
      <c r="AG53" s="542" t="s">
        <v>15</v>
      </c>
      <c r="AH53" s="543"/>
      <c r="AI53" s="544"/>
      <c r="AJ53" s="545"/>
      <c r="AK53" s="545"/>
      <c r="AL53" s="546"/>
      <c r="AM53" s="547"/>
      <c r="AN53" s="548"/>
      <c r="AO53" s="548"/>
      <c r="AP53" s="548"/>
      <c r="AQ53" s="548"/>
      <c r="AR53" s="548"/>
      <c r="AS53" s="549"/>
      <c r="AT53" s="542" t="s">
        <v>15</v>
      </c>
      <c r="AU53" s="543"/>
      <c r="AV53" s="544"/>
      <c r="AW53" s="545"/>
      <c r="AX53" s="545"/>
      <c r="AY53" s="546"/>
      <c r="AZ53" s="547"/>
      <c r="BA53" s="548"/>
      <c r="BB53" s="548"/>
      <c r="BC53" s="548"/>
      <c r="BD53" s="548"/>
      <c r="BE53" s="548"/>
      <c r="BF53" s="549"/>
      <c r="BG53" s="190"/>
      <c r="BH53" s="606">
        <f t="shared" ref="BH53" si="3">SUM(Z53:AF55,AM53:AS55,AZ53:BF55)</f>
        <v>0</v>
      </c>
      <c r="BI53" s="606"/>
      <c r="BJ53" s="606"/>
      <c r="BK53" s="606"/>
      <c r="BL53" s="606"/>
      <c r="BM53" s="606"/>
      <c r="BN53" s="606"/>
      <c r="BO53" s="588" t="str">
        <f>IF(Invest!BP96&lt;&gt;"",(IF(BH53=Invest!BP96,"Importo del sottointervento/voce di spesa  corrispondente a quello riportato a pag. Invest","Importo del sottointervento/voce di spesa  non corrispondente a quello riportato a pag. Invest")),"CELLA VUOTA o VALORE NON CONGRUO")</f>
        <v>CELLA VUOTA o VALORE NON CONGRUO</v>
      </c>
      <c r="BP53" s="589"/>
      <c r="BQ53" s="589"/>
      <c r="BR53" s="589"/>
      <c r="BS53" s="589"/>
      <c r="BT53" s="589"/>
      <c r="BU53" s="589"/>
      <c r="BV53" s="589"/>
      <c r="BW53" s="589"/>
      <c r="BX53" s="589"/>
      <c r="BY53" s="589"/>
      <c r="BZ53" s="589"/>
      <c r="CA53" s="590"/>
    </row>
    <row r="54" spans="1:79" s="73" customFormat="1" ht="46.5" customHeight="1" x14ac:dyDescent="0.25">
      <c r="A54" s="64"/>
      <c r="B54" s="578"/>
      <c r="C54" s="578"/>
      <c r="D54" s="582"/>
      <c r="E54" s="583"/>
      <c r="F54" s="583"/>
      <c r="G54" s="583"/>
      <c r="H54" s="583"/>
      <c r="I54" s="583"/>
      <c r="J54" s="583"/>
      <c r="K54" s="583"/>
      <c r="L54" s="583"/>
      <c r="M54" s="583"/>
      <c r="N54" s="583"/>
      <c r="O54" s="583"/>
      <c r="P54" s="583"/>
      <c r="Q54" s="583"/>
      <c r="R54" s="583"/>
      <c r="S54" s="584"/>
      <c r="T54" s="550" t="s">
        <v>39</v>
      </c>
      <c r="U54" s="551"/>
      <c r="V54" s="552"/>
      <c r="W54" s="553"/>
      <c r="X54" s="553"/>
      <c r="Y54" s="554"/>
      <c r="Z54" s="555"/>
      <c r="AA54" s="556"/>
      <c r="AB54" s="556"/>
      <c r="AC54" s="556"/>
      <c r="AD54" s="556"/>
      <c r="AE54" s="556"/>
      <c r="AF54" s="557"/>
      <c r="AG54" s="550" t="s">
        <v>39</v>
      </c>
      <c r="AH54" s="551"/>
      <c r="AI54" s="552"/>
      <c r="AJ54" s="553"/>
      <c r="AK54" s="553"/>
      <c r="AL54" s="554"/>
      <c r="AM54" s="555"/>
      <c r="AN54" s="556"/>
      <c r="AO54" s="556"/>
      <c r="AP54" s="556"/>
      <c r="AQ54" s="556"/>
      <c r="AR54" s="556"/>
      <c r="AS54" s="557"/>
      <c r="AT54" s="550" t="s">
        <v>39</v>
      </c>
      <c r="AU54" s="551"/>
      <c r="AV54" s="552"/>
      <c r="AW54" s="553"/>
      <c r="AX54" s="553"/>
      <c r="AY54" s="554"/>
      <c r="AZ54" s="555"/>
      <c r="BA54" s="556"/>
      <c r="BB54" s="556"/>
      <c r="BC54" s="556"/>
      <c r="BD54" s="556"/>
      <c r="BE54" s="556"/>
      <c r="BF54" s="557"/>
      <c r="BG54" s="191"/>
      <c r="BH54" s="606"/>
      <c r="BI54" s="606"/>
      <c r="BJ54" s="606"/>
      <c r="BK54" s="606"/>
      <c r="BL54" s="606"/>
      <c r="BM54" s="606"/>
      <c r="BN54" s="606"/>
      <c r="BO54" s="591"/>
      <c r="BP54" s="592"/>
      <c r="BQ54" s="592"/>
      <c r="BR54" s="592"/>
      <c r="BS54" s="592"/>
      <c r="BT54" s="592"/>
      <c r="BU54" s="592"/>
      <c r="BV54" s="592"/>
      <c r="BW54" s="592"/>
      <c r="BX54" s="592"/>
      <c r="BY54" s="592"/>
      <c r="BZ54" s="592"/>
      <c r="CA54" s="593"/>
    </row>
    <row r="55" spans="1:79" s="73" customFormat="1" ht="46.5" customHeight="1" x14ac:dyDescent="0.25">
      <c r="A55" s="64"/>
      <c r="B55" s="578"/>
      <c r="C55" s="578"/>
      <c r="D55" s="585"/>
      <c r="E55" s="586"/>
      <c r="F55" s="586"/>
      <c r="G55" s="586"/>
      <c r="H55" s="586"/>
      <c r="I55" s="586"/>
      <c r="J55" s="586"/>
      <c r="K55" s="586"/>
      <c r="L55" s="586"/>
      <c r="M55" s="586"/>
      <c r="N55" s="586"/>
      <c r="O55" s="586"/>
      <c r="P55" s="586"/>
      <c r="Q55" s="586"/>
      <c r="R55" s="586"/>
      <c r="S55" s="587"/>
      <c r="T55" s="558" t="s">
        <v>16</v>
      </c>
      <c r="U55" s="559"/>
      <c r="V55" s="560"/>
      <c r="W55" s="561"/>
      <c r="X55" s="561"/>
      <c r="Y55" s="562"/>
      <c r="Z55" s="563"/>
      <c r="AA55" s="564"/>
      <c r="AB55" s="564"/>
      <c r="AC55" s="564"/>
      <c r="AD55" s="564"/>
      <c r="AE55" s="564"/>
      <c r="AF55" s="565"/>
      <c r="AG55" s="558" t="s">
        <v>16</v>
      </c>
      <c r="AH55" s="559"/>
      <c r="AI55" s="560"/>
      <c r="AJ55" s="561"/>
      <c r="AK55" s="561"/>
      <c r="AL55" s="562"/>
      <c r="AM55" s="563"/>
      <c r="AN55" s="564"/>
      <c r="AO55" s="564"/>
      <c r="AP55" s="564"/>
      <c r="AQ55" s="564"/>
      <c r="AR55" s="564"/>
      <c r="AS55" s="565"/>
      <c r="AT55" s="558" t="s">
        <v>16</v>
      </c>
      <c r="AU55" s="559"/>
      <c r="AV55" s="560"/>
      <c r="AW55" s="561"/>
      <c r="AX55" s="561"/>
      <c r="AY55" s="562"/>
      <c r="AZ55" s="563"/>
      <c r="BA55" s="564"/>
      <c r="BB55" s="564"/>
      <c r="BC55" s="564"/>
      <c r="BD55" s="564"/>
      <c r="BE55" s="564"/>
      <c r="BF55" s="565"/>
      <c r="BG55" s="192"/>
      <c r="BH55" s="606"/>
      <c r="BI55" s="606"/>
      <c r="BJ55" s="606"/>
      <c r="BK55" s="606"/>
      <c r="BL55" s="606"/>
      <c r="BM55" s="606"/>
      <c r="BN55" s="606"/>
      <c r="BO55" s="594"/>
      <c r="BP55" s="595"/>
      <c r="BQ55" s="595"/>
      <c r="BR55" s="595"/>
      <c r="BS55" s="595"/>
      <c r="BT55" s="595"/>
      <c r="BU55" s="595"/>
      <c r="BV55" s="595"/>
      <c r="BW55" s="595"/>
      <c r="BX55" s="595"/>
      <c r="BY55" s="595"/>
      <c r="BZ55" s="595"/>
      <c r="CA55" s="596"/>
    </row>
    <row r="56" spans="1:79" s="73" customFormat="1" ht="46.5" customHeight="1" x14ac:dyDescent="0.25">
      <c r="A56" s="64"/>
      <c r="B56" s="578" t="s">
        <v>67</v>
      </c>
      <c r="C56" s="578"/>
      <c r="D56" s="579" t="str">
        <f>IF(Invest!D102=0,"",Invest!D102)</f>
        <v/>
      </c>
      <c r="E56" s="580"/>
      <c r="F56" s="580"/>
      <c r="G56" s="580"/>
      <c r="H56" s="580"/>
      <c r="I56" s="580"/>
      <c r="J56" s="580"/>
      <c r="K56" s="580"/>
      <c r="L56" s="580"/>
      <c r="M56" s="580"/>
      <c r="N56" s="580"/>
      <c r="O56" s="580"/>
      <c r="P56" s="580"/>
      <c r="Q56" s="580"/>
      <c r="R56" s="580"/>
      <c r="S56" s="581"/>
      <c r="T56" s="542" t="s">
        <v>15</v>
      </c>
      <c r="U56" s="543"/>
      <c r="V56" s="544"/>
      <c r="W56" s="545"/>
      <c r="X56" s="545"/>
      <c r="Y56" s="546"/>
      <c r="Z56" s="547"/>
      <c r="AA56" s="548"/>
      <c r="AB56" s="548"/>
      <c r="AC56" s="548"/>
      <c r="AD56" s="548"/>
      <c r="AE56" s="548"/>
      <c r="AF56" s="549"/>
      <c r="AG56" s="542" t="s">
        <v>15</v>
      </c>
      <c r="AH56" s="543"/>
      <c r="AI56" s="544"/>
      <c r="AJ56" s="545"/>
      <c r="AK56" s="545"/>
      <c r="AL56" s="546"/>
      <c r="AM56" s="547"/>
      <c r="AN56" s="548"/>
      <c r="AO56" s="548"/>
      <c r="AP56" s="548"/>
      <c r="AQ56" s="548"/>
      <c r="AR56" s="548"/>
      <c r="AS56" s="549"/>
      <c r="AT56" s="542" t="s">
        <v>15</v>
      </c>
      <c r="AU56" s="543"/>
      <c r="AV56" s="544"/>
      <c r="AW56" s="545"/>
      <c r="AX56" s="545"/>
      <c r="AY56" s="546"/>
      <c r="AZ56" s="547"/>
      <c r="BA56" s="548"/>
      <c r="BB56" s="548"/>
      <c r="BC56" s="548"/>
      <c r="BD56" s="548"/>
      <c r="BE56" s="548"/>
      <c r="BF56" s="549"/>
      <c r="BG56" s="190"/>
      <c r="BH56" s="606">
        <f t="shared" ref="BH56" si="4">SUM(Z56:AF58,AM56:AS58,AZ56:BF58)</f>
        <v>0</v>
      </c>
      <c r="BI56" s="606"/>
      <c r="BJ56" s="606"/>
      <c r="BK56" s="606"/>
      <c r="BL56" s="606"/>
      <c r="BM56" s="606"/>
      <c r="BN56" s="606"/>
      <c r="BO56" s="588" t="str">
        <f>IF(Invest!BP102&lt;&gt;"",(IF(BH56=Invest!BP102,"Importo del sottointervento/voce di spesa  corrispondente a quello riportato a pag. Invest","Importo del sottointervento/voce di spesa  non corrispondente a quello riportato a pag. Invest")),"CELLA VUOTA o VALORE NON CONGRUO")</f>
        <v>CELLA VUOTA o VALORE NON CONGRUO</v>
      </c>
      <c r="BP56" s="589"/>
      <c r="BQ56" s="589"/>
      <c r="BR56" s="589"/>
      <c r="BS56" s="589"/>
      <c r="BT56" s="589"/>
      <c r="BU56" s="589"/>
      <c r="BV56" s="589"/>
      <c r="BW56" s="589"/>
      <c r="BX56" s="589"/>
      <c r="BY56" s="589"/>
      <c r="BZ56" s="589"/>
      <c r="CA56" s="590"/>
    </row>
    <row r="57" spans="1:79" s="73" customFormat="1" ht="46.5" customHeight="1" x14ac:dyDescent="0.25">
      <c r="A57" s="64"/>
      <c r="B57" s="578"/>
      <c r="C57" s="578"/>
      <c r="D57" s="582"/>
      <c r="E57" s="583"/>
      <c r="F57" s="583"/>
      <c r="G57" s="583"/>
      <c r="H57" s="583"/>
      <c r="I57" s="583"/>
      <c r="J57" s="583"/>
      <c r="K57" s="583"/>
      <c r="L57" s="583"/>
      <c r="M57" s="583"/>
      <c r="N57" s="583"/>
      <c r="O57" s="583"/>
      <c r="P57" s="583"/>
      <c r="Q57" s="583"/>
      <c r="R57" s="583"/>
      <c r="S57" s="584"/>
      <c r="T57" s="550" t="s">
        <v>39</v>
      </c>
      <c r="U57" s="551"/>
      <c r="V57" s="552"/>
      <c r="W57" s="553"/>
      <c r="X57" s="553"/>
      <c r="Y57" s="554"/>
      <c r="Z57" s="555"/>
      <c r="AA57" s="556"/>
      <c r="AB57" s="556"/>
      <c r="AC57" s="556"/>
      <c r="AD57" s="556"/>
      <c r="AE57" s="556"/>
      <c r="AF57" s="557"/>
      <c r="AG57" s="550" t="s">
        <v>39</v>
      </c>
      <c r="AH57" s="551"/>
      <c r="AI57" s="552"/>
      <c r="AJ57" s="553"/>
      <c r="AK57" s="553"/>
      <c r="AL57" s="554"/>
      <c r="AM57" s="555"/>
      <c r="AN57" s="556"/>
      <c r="AO57" s="556"/>
      <c r="AP57" s="556"/>
      <c r="AQ57" s="556"/>
      <c r="AR57" s="556"/>
      <c r="AS57" s="557"/>
      <c r="AT57" s="550" t="s">
        <v>39</v>
      </c>
      <c r="AU57" s="551"/>
      <c r="AV57" s="552"/>
      <c r="AW57" s="553"/>
      <c r="AX57" s="553"/>
      <c r="AY57" s="554"/>
      <c r="AZ57" s="555"/>
      <c r="BA57" s="556"/>
      <c r="BB57" s="556"/>
      <c r="BC57" s="556"/>
      <c r="BD57" s="556"/>
      <c r="BE57" s="556"/>
      <c r="BF57" s="557"/>
      <c r="BG57" s="191"/>
      <c r="BH57" s="606"/>
      <c r="BI57" s="606"/>
      <c r="BJ57" s="606"/>
      <c r="BK57" s="606"/>
      <c r="BL57" s="606"/>
      <c r="BM57" s="606"/>
      <c r="BN57" s="606"/>
      <c r="BO57" s="591"/>
      <c r="BP57" s="592"/>
      <c r="BQ57" s="592"/>
      <c r="BR57" s="592"/>
      <c r="BS57" s="592"/>
      <c r="BT57" s="592"/>
      <c r="BU57" s="592"/>
      <c r="BV57" s="592"/>
      <c r="BW57" s="592"/>
      <c r="BX57" s="592"/>
      <c r="BY57" s="592"/>
      <c r="BZ57" s="592"/>
      <c r="CA57" s="593"/>
    </row>
    <row r="58" spans="1:79" s="73" customFormat="1" ht="46.5" customHeight="1" x14ac:dyDescent="0.25">
      <c r="A58" s="64"/>
      <c r="B58" s="578"/>
      <c r="C58" s="578"/>
      <c r="D58" s="585"/>
      <c r="E58" s="586"/>
      <c r="F58" s="586"/>
      <c r="G58" s="586"/>
      <c r="H58" s="586"/>
      <c r="I58" s="586"/>
      <c r="J58" s="586"/>
      <c r="K58" s="586"/>
      <c r="L58" s="586"/>
      <c r="M58" s="586"/>
      <c r="N58" s="586"/>
      <c r="O58" s="586"/>
      <c r="P58" s="586"/>
      <c r="Q58" s="586"/>
      <c r="R58" s="586"/>
      <c r="S58" s="587"/>
      <c r="T58" s="558" t="s">
        <v>16</v>
      </c>
      <c r="U58" s="559"/>
      <c r="V58" s="560"/>
      <c r="W58" s="561"/>
      <c r="X58" s="561"/>
      <c r="Y58" s="562"/>
      <c r="Z58" s="563"/>
      <c r="AA58" s="564"/>
      <c r="AB58" s="564"/>
      <c r="AC58" s="564"/>
      <c r="AD58" s="564"/>
      <c r="AE58" s="564"/>
      <c r="AF58" s="565"/>
      <c r="AG58" s="558" t="s">
        <v>16</v>
      </c>
      <c r="AH58" s="559"/>
      <c r="AI58" s="560"/>
      <c r="AJ58" s="561"/>
      <c r="AK58" s="561"/>
      <c r="AL58" s="562"/>
      <c r="AM58" s="563"/>
      <c r="AN58" s="564"/>
      <c r="AO58" s="564"/>
      <c r="AP58" s="564"/>
      <c r="AQ58" s="564"/>
      <c r="AR58" s="564"/>
      <c r="AS58" s="565"/>
      <c r="AT58" s="558" t="s">
        <v>16</v>
      </c>
      <c r="AU58" s="559"/>
      <c r="AV58" s="560"/>
      <c r="AW58" s="561"/>
      <c r="AX58" s="561"/>
      <c r="AY58" s="562"/>
      <c r="AZ58" s="563"/>
      <c r="BA58" s="564"/>
      <c r="BB58" s="564"/>
      <c r="BC58" s="564"/>
      <c r="BD58" s="564"/>
      <c r="BE58" s="564"/>
      <c r="BF58" s="565"/>
      <c r="BG58" s="192"/>
      <c r="BH58" s="606"/>
      <c r="BI58" s="606"/>
      <c r="BJ58" s="606"/>
      <c r="BK58" s="606"/>
      <c r="BL58" s="606"/>
      <c r="BM58" s="606"/>
      <c r="BN58" s="606"/>
      <c r="BO58" s="594"/>
      <c r="BP58" s="595"/>
      <c r="BQ58" s="595"/>
      <c r="BR58" s="595"/>
      <c r="BS58" s="595"/>
      <c r="BT58" s="595"/>
      <c r="BU58" s="595"/>
      <c r="BV58" s="595"/>
      <c r="BW58" s="595"/>
      <c r="BX58" s="595"/>
      <c r="BY58" s="595"/>
      <c r="BZ58" s="595"/>
      <c r="CA58" s="596"/>
    </row>
    <row r="59" spans="1:79" s="73" customFormat="1" ht="46.5" customHeight="1" x14ac:dyDescent="0.25">
      <c r="A59" s="64"/>
      <c r="B59" s="578" t="s">
        <v>68</v>
      </c>
      <c r="C59" s="578"/>
      <c r="D59" s="579" t="str">
        <f>IF(Invest!D108=0,"",Invest!D108)</f>
        <v/>
      </c>
      <c r="E59" s="580"/>
      <c r="F59" s="580"/>
      <c r="G59" s="580"/>
      <c r="H59" s="580"/>
      <c r="I59" s="580"/>
      <c r="J59" s="580"/>
      <c r="K59" s="580"/>
      <c r="L59" s="580"/>
      <c r="M59" s="580"/>
      <c r="N59" s="580"/>
      <c r="O59" s="580"/>
      <c r="P59" s="580"/>
      <c r="Q59" s="580"/>
      <c r="R59" s="580"/>
      <c r="S59" s="581"/>
      <c r="T59" s="542" t="s">
        <v>15</v>
      </c>
      <c r="U59" s="543"/>
      <c r="V59" s="544"/>
      <c r="W59" s="545"/>
      <c r="X59" s="545"/>
      <c r="Y59" s="546"/>
      <c r="Z59" s="547"/>
      <c r="AA59" s="548"/>
      <c r="AB59" s="548"/>
      <c r="AC59" s="548"/>
      <c r="AD59" s="548"/>
      <c r="AE59" s="548"/>
      <c r="AF59" s="549"/>
      <c r="AG59" s="542" t="s">
        <v>15</v>
      </c>
      <c r="AH59" s="543"/>
      <c r="AI59" s="544"/>
      <c r="AJ59" s="545"/>
      <c r="AK59" s="545"/>
      <c r="AL59" s="546"/>
      <c r="AM59" s="547"/>
      <c r="AN59" s="548"/>
      <c r="AO59" s="548"/>
      <c r="AP59" s="548"/>
      <c r="AQ59" s="548"/>
      <c r="AR59" s="548"/>
      <c r="AS59" s="549"/>
      <c r="AT59" s="542" t="s">
        <v>15</v>
      </c>
      <c r="AU59" s="543"/>
      <c r="AV59" s="544"/>
      <c r="AW59" s="545"/>
      <c r="AX59" s="545"/>
      <c r="AY59" s="546"/>
      <c r="AZ59" s="547"/>
      <c r="BA59" s="548"/>
      <c r="BB59" s="548"/>
      <c r="BC59" s="548"/>
      <c r="BD59" s="548"/>
      <c r="BE59" s="548"/>
      <c r="BF59" s="549"/>
      <c r="BG59" s="190"/>
      <c r="BH59" s="606">
        <f t="shared" ref="BH59" si="5">SUM(Z59:AF61,AM59:AS61,AZ59:BF61)</f>
        <v>0</v>
      </c>
      <c r="BI59" s="606"/>
      <c r="BJ59" s="606"/>
      <c r="BK59" s="606"/>
      <c r="BL59" s="606"/>
      <c r="BM59" s="606"/>
      <c r="BN59" s="606"/>
      <c r="BO59" s="588" t="str">
        <f>IF(Invest!BP108&lt;&gt;"",(IF(BH59=Invest!BP108,"Importo del sottointervento/voce di spesa  corrispondente a quello riportato a pag. Invest","Importo del sottointervento/voce di spesa  non corrispondente a quello riportato a pag. Invest")),"CELLA VUOTA o VALORE NON CONGRUO")</f>
        <v>CELLA VUOTA o VALORE NON CONGRUO</v>
      </c>
      <c r="BP59" s="589"/>
      <c r="BQ59" s="589"/>
      <c r="BR59" s="589"/>
      <c r="BS59" s="589"/>
      <c r="BT59" s="589"/>
      <c r="BU59" s="589"/>
      <c r="BV59" s="589"/>
      <c r="BW59" s="589"/>
      <c r="BX59" s="589"/>
      <c r="BY59" s="589"/>
      <c r="BZ59" s="589"/>
      <c r="CA59" s="590"/>
    </row>
    <row r="60" spans="1:79" s="73" customFormat="1" ht="46.5" customHeight="1" x14ac:dyDescent="0.25">
      <c r="A60" s="64"/>
      <c r="B60" s="578"/>
      <c r="C60" s="578"/>
      <c r="D60" s="582"/>
      <c r="E60" s="583"/>
      <c r="F60" s="583"/>
      <c r="G60" s="583"/>
      <c r="H60" s="583"/>
      <c r="I60" s="583"/>
      <c r="J60" s="583"/>
      <c r="K60" s="583"/>
      <c r="L60" s="583"/>
      <c r="M60" s="583"/>
      <c r="N60" s="583"/>
      <c r="O60" s="583"/>
      <c r="P60" s="583"/>
      <c r="Q60" s="583"/>
      <c r="R60" s="583"/>
      <c r="S60" s="584"/>
      <c r="T60" s="550" t="s">
        <v>39</v>
      </c>
      <c r="U60" s="551"/>
      <c r="V60" s="552"/>
      <c r="W60" s="553"/>
      <c r="X60" s="553"/>
      <c r="Y60" s="554"/>
      <c r="Z60" s="555"/>
      <c r="AA60" s="556"/>
      <c r="AB60" s="556"/>
      <c r="AC60" s="556"/>
      <c r="AD60" s="556"/>
      <c r="AE60" s="556"/>
      <c r="AF60" s="557"/>
      <c r="AG60" s="550" t="s">
        <v>39</v>
      </c>
      <c r="AH60" s="551"/>
      <c r="AI60" s="552"/>
      <c r="AJ60" s="553"/>
      <c r="AK60" s="553"/>
      <c r="AL60" s="554"/>
      <c r="AM60" s="555"/>
      <c r="AN60" s="556"/>
      <c r="AO60" s="556"/>
      <c r="AP60" s="556"/>
      <c r="AQ60" s="556"/>
      <c r="AR60" s="556"/>
      <c r="AS60" s="557"/>
      <c r="AT60" s="550" t="s">
        <v>39</v>
      </c>
      <c r="AU60" s="551"/>
      <c r="AV60" s="552"/>
      <c r="AW60" s="553"/>
      <c r="AX60" s="553"/>
      <c r="AY60" s="554"/>
      <c r="AZ60" s="555"/>
      <c r="BA60" s="556"/>
      <c r="BB60" s="556"/>
      <c r="BC60" s="556"/>
      <c r="BD60" s="556"/>
      <c r="BE60" s="556"/>
      <c r="BF60" s="557"/>
      <c r="BG60" s="191"/>
      <c r="BH60" s="606"/>
      <c r="BI60" s="606"/>
      <c r="BJ60" s="606"/>
      <c r="BK60" s="606"/>
      <c r="BL60" s="606"/>
      <c r="BM60" s="606"/>
      <c r="BN60" s="606"/>
      <c r="BO60" s="591"/>
      <c r="BP60" s="592"/>
      <c r="BQ60" s="592"/>
      <c r="BR60" s="592"/>
      <c r="BS60" s="592"/>
      <c r="BT60" s="592"/>
      <c r="BU60" s="592"/>
      <c r="BV60" s="592"/>
      <c r="BW60" s="592"/>
      <c r="BX60" s="592"/>
      <c r="BY60" s="592"/>
      <c r="BZ60" s="592"/>
      <c r="CA60" s="593"/>
    </row>
    <row r="61" spans="1:79" s="73" customFormat="1" ht="46.5" customHeight="1" x14ac:dyDescent="0.25">
      <c r="A61" s="64"/>
      <c r="B61" s="578"/>
      <c r="C61" s="578"/>
      <c r="D61" s="585"/>
      <c r="E61" s="586"/>
      <c r="F61" s="586"/>
      <c r="G61" s="586"/>
      <c r="H61" s="586"/>
      <c r="I61" s="586"/>
      <c r="J61" s="586"/>
      <c r="K61" s="586"/>
      <c r="L61" s="586"/>
      <c r="M61" s="586"/>
      <c r="N61" s="586"/>
      <c r="O61" s="586"/>
      <c r="P61" s="586"/>
      <c r="Q61" s="586"/>
      <c r="R61" s="586"/>
      <c r="S61" s="587"/>
      <c r="T61" s="558" t="s">
        <v>16</v>
      </c>
      <c r="U61" s="559"/>
      <c r="V61" s="560"/>
      <c r="W61" s="561"/>
      <c r="X61" s="561"/>
      <c r="Y61" s="562"/>
      <c r="Z61" s="563"/>
      <c r="AA61" s="564"/>
      <c r="AB61" s="564"/>
      <c r="AC61" s="564"/>
      <c r="AD61" s="564"/>
      <c r="AE61" s="564"/>
      <c r="AF61" s="565"/>
      <c r="AG61" s="558" t="s">
        <v>16</v>
      </c>
      <c r="AH61" s="559"/>
      <c r="AI61" s="560"/>
      <c r="AJ61" s="561"/>
      <c r="AK61" s="561"/>
      <c r="AL61" s="562"/>
      <c r="AM61" s="563"/>
      <c r="AN61" s="564"/>
      <c r="AO61" s="564"/>
      <c r="AP61" s="564"/>
      <c r="AQ61" s="564"/>
      <c r="AR61" s="564"/>
      <c r="AS61" s="565"/>
      <c r="AT61" s="558" t="s">
        <v>16</v>
      </c>
      <c r="AU61" s="559"/>
      <c r="AV61" s="560"/>
      <c r="AW61" s="561"/>
      <c r="AX61" s="561"/>
      <c r="AY61" s="562"/>
      <c r="AZ61" s="563"/>
      <c r="BA61" s="564"/>
      <c r="BB61" s="564"/>
      <c r="BC61" s="564"/>
      <c r="BD61" s="564"/>
      <c r="BE61" s="564"/>
      <c r="BF61" s="565"/>
      <c r="BG61" s="192"/>
      <c r="BH61" s="606"/>
      <c r="BI61" s="606"/>
      <c r="BJ61" s="606"/>
      <c r="BK61" s="606"/>
      <c r="BL61" s="606"/>
      <c r="BM61" s="606"/>
      <c r="BN61" s="606"/>
      <c r="BO61" s="594"/>
      <c r="BP61" s="595"/>
      <c r="BQ61" s="595"/>
      <c r="BR61" s="595"/>
      <c r="BS61" s="595"/>
      <c r="BT61" s="595"/>
      <c r="BU61" s="595"/>
      <c r="BV61" s="595"/>
      <c r="BW61" s="595"/>
      <c r="BX61" s="595"/>
      <c r="BY61" s="595"/>
      <c r="BZ61" s="595"/>
      <c r="CA61" s="596"/>
    </row>
    <row r="62" spans="1:79" s="73" customFormat="1" ht="20.25" customHeight="1" x14ac:dyDescent="0.25">
      <c r="A62" s="64"/>
      <c r="B62" s="569" t="s">
        <v>41</v>
      </c>
      <c r="C62" s="570"/>
      <c r="D62" s="570"/>
      <c r="E62" s="570"/>
      <c r="F62" s="570"/>
      <c r="G62" s="570"/>
      <c r="H62" s="570"/>
      <c r="I62" s="570"/>
      <c r="J62" s="570"/>
      <c r="K62" s="570"/>
      <c r="L62" s="570"/>
      <c r="M62" s="570"/>
      <c r="N62" s="570"/>
      <c r="O62" s="570"/>
      <c r="P62" s="570"/>
      <c r="Q62" s="570"/>
      <c r="R62" s="570"/>
      <c r="S62" s="570"/>
      <c r="T62" s="535"/>
      <c r="U62" s="535"/>
      <c r="V62" s="535"/>
      <c r="W62" s="535"/>
      <c r="X62" s="535"/>
      <c r="Y62" s="536"/>
      <c r="Z62" s="541">
        <f>SUM(Z11:AF61)</f>
        <v>0</v>
      </c>
      <c r="AA62" s="541"/>
      <c r="AB62" s="541"/>
      <c r="AC62" s="541"/>
      <c r="AD62" s="541"/>
      <c r="AE62" s="541"/>
      <c r="AF62" s="541"/>
      <c r="AG62" s="535"/>
      <c r="AH62" s="535"/>
      <c r="AI62" s="535"/>
      <c r="AJ62" s="535"/>
      <c r="AK62" s="535"/>
      <c r="AL62" s="536"/>
      <c r="AM62" s="541">
        <f>SUM(AM11:AS61)</f>
        <v>0</v>
      </c>
      <c r="AN62" s="541"/>
      <c r="AO62" s="541"/>
      <c r="AP62" s="541"/>
      <c r="AQ62" s="541"/>
      <c r="AR62" s="541"/>
      <c r="AS62" s="541"/>
      <c r="AT62" s="535"/>
      <c r="AU62" s="535"/>
      <c r="AV62" s="535"/>
      <c r="AW62" s="535"/>
      <c r="AX62" s="535"/>
      <c r="AY62" s="536"/>
      <c r="AZ62" s="541">
        <f>SUM(AZ11:BF61)</f>
        <v>0</v>
      </c>
      <c r="BA62" s="541"/>
      <c r="BB62" s="541"/>
      <c r="BC62" s="541"/>
      <c r="BD62" s="541"/>
      <c r="BE62" s="541"/>
      <c r="BF62" s="541"/>
      <c r="BG62" s="179"/>
      <c r="BH62" s="627">
        <f>SUM(Z62+AM62+AZ62)</f>
        <v>0</v>
      </c>
      <c r="BI62" s="627"/>
      <c r="BJ62" s="627"/>
      <c r="BK62" s="627"/>
      <c r="BL62" s="627"/>
      <c r="BM62" s="627"/>
      <c r="BN62" s="627"/>
      <c r="BO62" s="588" t="str">
        <f>IF(Invest!BP114&lt;&gt;"",(IF(BH62=Invest!BP114,"Importo dell'operazione corrispondente a quello riportato a pag. Invest 4","Importo dell'operazione non corrispondente a quello riportato a pag. Invest")),"CELLA VUOTA")</f>
        <v>Importo dell'operazione corrispondente a quello riportato a pag. Invest 4</v>
      </c>
      <c r="BP62" s="589"/>
      <c r="BQ62" s="589"/>
      <c r="BR62" s="589"/>
      <c r="BS62" s="589"/>
      <c r="BT62" s="589"/>
      <c r="BU62" s="589"/>
      <c r="BV62" s="589"/>
      <c r="BW62" s="589"/>
      <c r="BX62" s="589"/>
      <c r="BY62" s="589"/>
      <c r="BZ62" s="589"/>
      <c r="CA62" s="590"/>
    </row>
    <row r="63" spans="1:79" s="73" customFormat="1" ht="20.25" customHeight="1" x14ac:dyDescent="0.25">
      <c r="A63" s="64"/>
      <c r="B63" s="572"/>
      <c r="C63" s="573"/>
      <c r="D63" s="573"/>
      <c r="E63" s="573"/>
      <c r="F63" s="573"/>
      <c r="G63" s="573"/>
      <c r="H63" s="573"/>
      <c r="I63" s="573"/>
      <c r="J63" s="573"/>
      <c r="K63" s="573"/>
      <c r="L63" s="573"/>
      <c r="M63" s="573"/>
      <c r="N63" s="573"/>
      <c r="O63" s="573"/>
      <c r="P63" s="573"/>
      <c r="Q63" s="573"/>
      <c r="R63" s="573"/>
      <c r="S63" s="573"/>
      <c r="T63" s="537"/>
      <c r="U63" s="537"/>
      <c r="V63" s="537"/>
      <c r="W63" s="537"/>
      <c r="X63" s="537"/>
      <c r="Y63" s="538"/>
      <c r="Z63" s="541"/>
      <c r="AA63" s="541"/>
      <c r="AB63" s="541"/>
      <c r="AC63" s="541"/>
      <c r="AD63" s="541"/>
      <c r="AE63" s="541"/>
      <c r="AF63" s="541"/>
      <c r="AG63" s="537"/>
      <c r="AH63" s="537"/>
      <c r="AI63" s="537"/>
      <c r="AJ63" s="537"/>
      <c r="AK63" s="537"/>
      <c r="AL63" s="538"/>
      <c r="AM63" s="541"/>
      <c r="AN63" s="541"/>
      <c r="AO63" s="541"/>
      <c r="AP63" s="541"/>
      <c r="AQ63" s="541"/>
      <c r="AR63" s="541"/>
      <c r="AS63" s="541"/>
      <c r="AT63" s="537"/>
      <c r="AU63" s="537"/>
      <c r="AV63" s="537"/>
      <c r="AW63" s="537"/>
      <c r="AX63" s="537"/>
      <c r="AY63" s="538"/>
      <c r="AZ63" s="541"/>
      <c r="BA63" s="541"/>
      <c r="BB63" s="541"/>
      <c r="BC63" s="541"/>
      <c r="BD63" s="541"/>
      <c r="BE63" s="541"/>
      <c r="BF63" s="541"/>
      <c r="BG63" s="179"/>
      <c r="BH63" s="627"/>
      <c r="BI63" s="627"/>
      <c r="BJ63" s="627"/>
      <c r="BK63" s="627"/>
      <c r="BL63" s="627"/>
      <c r="BM63" s="627"/>
      <c r="BN63" s="627"/>
      <c r="BO63" s="591"/>
      <c r="BP63" s="592"/>
      <c r="BQ63" s="592"/>
      <c r="BR63" s="592"/>
      <c r="BS63" s="592"/>
      <c r="BT63" s="592"/>
      <c r="BU63" s="592"/>
      <c r="BV63" s="592"/>
      <c r="BW63" s="592"/>
      <c r="BX63" s="592"/>
      <c r="BY63" s="592"/>
      <c r="BZ63" s="592"/>
      <c r="CA63" s="593"/>
    </row>
    <row r="64" spans="1:79" s="73" customFormat="1" ht="20.25" customHeight="1" x14ac:dyDescent="0.25">
      <c r="A64" s="64"/>
      <c r="B64" s="575"/>
      <c r="C64" s="576"/>
      <c r="D64" s="576"/>
      <c r="E64" s="576"/>
      <c r="F64" s="576"/>
      <c r="G64" s="576"/>
      <c r="H64" s="576"/>
      <c r="I64" s="576"/>
      <c r="J64" s="576"/>
      <c r="K64" s="576"/>
      <c r="L64" s="576"/>
      <c r="M64" s="576"/>
      <c r="N64" s="576"/>
      <c r="O64" s="576"/>
      <c r="P64" s="576"/>
      <c r="Q64" s="576"/>
      <c r="R64" s="576"/>
      <c r="S64" s="576"/>
      <c r="T64" s="539"/>
      <c r="U64" s="539"/>
      <c r="V64" s="539"/>
      <c r="W64" s="539"/>
      <c r="X64" s="539"/>
      <c r="Y64" s="540"/>
      <c r="Z64" s="541"/>
      <c r="AA64" s="541"/>
      <c r="AB64" s="541"/>
      <c r="AC64" s="541"/>
      <c r="AD64" s="541"/>
      <c r="AE64" s="541"/>
      <c r="AF64" s="541"/>
      <c r="AG64" s="539"/>
      <c r="AH64" s="539"/>
      <c r="AI64" s="539"/>
      <c r="AJ64" s="539"/>
      <c r="AK64" s="539"/>
      <c r="AL64" s="540"/>
      <c r="AM64" s="541"/>
      <c r="AN64" s="541"/>
      <c r="AO64" s="541"/>
      <c r="AP64" s="541"/>
      <c r="AQ64" s="541"/>
      <c r="AR64" s="541"/>
      <c r="AS64" s="541"/>
      <c r="AT64" s="539"/>
      <c r="AU64" s="539"/>
      <c r="AV64" s="539"/>
      <c r="AW64" s="539"/>
      <c r="AX64" s="539"/>
      <c r="AY64" s="540"/>
      <c r="AZ64" s="541"/>
      <c r="BA64" s="541"/>
      <c r="BB64" s="541"/>
      <c r="BC64" s="541"/>
      <c r="BD64" s="541"/>
      <c r="BE64" s="541"/>
      <c r="BF64" s="541"/>
      <c r="BG64" s="179"/>
      <c r="BH64" s="627"/>
      <c r="BI64" s="627"/>
      <c r="BJ64" s="627"/>
      <c r="BK64" s="627"/>
      <c r="BL64" s="627"/>
      <c r="BM64" s="627"/>
      <c r="BN64" s="627"/>
      <c r="BO64" s="594"/>
      <c r="BP64" s="595"/>
      <c r="BQ64" s="595"/>
      <c r="BR64" s="595"/>
      <c r="BS64" s="595"/>
      <c r="BT64" s="595"/>
      <c r="BU64" s="595"/>
      <c r="BV64" s="595"/>
      <c r="BW64" s="595"/>
      <c r="BX64" s="595"/>
      <c r="BY64" s="595"/>
      <c r="BZ64" s="595"/>
      <c r="CA64" s="596"/>
    </row>
    <row r="65" spans="1:79" s="73" customFormat="1" ht="23.25" customHeight="1" x14ac:dyDescent="0.25">
      <c r="A65" s="64"/>
      <c r="B65" s="567" t="s">
        <v>121</v>
      </c>
      <c r="C65" s="567"/>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7"/>
      <c r="AT65" s="567"/>
      <c r="AU65" s="567"/>
      <c r="AV65" s="567"/>
      <c r="AW65" s="567"/>
      <c r="AX65" s="567"/>
      <c r="AY65" s="567"/>
      <c r="AZ65" s="567"/>
      <c r="BA65" s="567"/>
      <c r="BB65" s="567"/>
      <c r="BC65" s="567"/>
      <c r="BD65" s="567"/>
      <c r="BE65" s="567"/>
      <c r="BF65" s="567"/>
      <c r="BG65" s="567"/>
      <c r="BH65" s="567"/>
      <c r="BI65" s="567"/>
      <c r="BJ65" s="567"/>
      <c r="BK65" s="567"/>
      <c r="BL65" s="567"/>
      <c r="BM65" s="567"/>
      <c r="BN65" s="567"/>
    </row>
    <row r="66" spans="1:79" s="73" customFormat="1" ht="23.25" customHeight="1" x14ac:dyDescent="0.25">
      <c r="A66" s="64"/>
      <c r="B66" s="568"/>
      <c r="C66" s="568"/>
      <c r="D66" s="568"/>
      <c r="E66" s="568"/>
      <c r="F66" s="568"/>
      <c r="G66" s="568"/>
      <c r="H66" s="568"/>
      <c r="I66" s="568"/>
      <c r="J66" s="568"/>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568"/>
      <c r="AI66" s="568"/>
      <c r="AJ66" s="568"/>
      <c r="AK66" s="568"/>
      <c r="AL66" s="568"/>
      <c r="AM66" s="568"/>
      <c r="AN66" s="568"/>
      <c r="AO66" s="568"/>
      <c r="AP66" s="568"/>
      <c r="AQ66" s="568"/>
      <c r="AR66" s="568"/>
      <c r="AS66" s="568"/>
      <c r="AT66" s="568"/>
      <c r="AU66" s="568"/>
      <c r="AV66" s="568"/>
      <c r="AW66" s="568"/>
      <c r="AX66" s="568"/>
      <c r="AY66" s="568"/>
      <c r="AZ66" s="568"/>
      <c r="BA66" s="568"/>
      <c r="BB66" s="568"/>
      <c r="BC66" s="568"/>
      <c r="BD66" s="568"/>
      <c r="BE66" s="568"/>
      <c r="BF66" s="568"/>
      <c r="BG66" s="568"/>
      <c r="BH66" s="568"/>
      <c r="BI66" s="568"/>
      <c r="BJ66" s="568"/>
      <c r="BK66" s="568"/>
      <c r="BL66" s="568"/>
      <c r="BM66" s="568"/>
      <c r="BN66" s="568"/>
    </row>
    <row r="67" spans="1:79" s="73" customFormat="1" ht="20.25" customHeight="1" x14ac:dyDescent="0.25">
      <c r="A67" s="64"/>
      <c r="B67" s="74"/>
      <c r="C67" s="12"/>
      <c r="D67" s="75"/>
      <c r="E67" s="75"/>
      <c r="F67" s="75"/>
      <c r="G67" s="75"/>
      <c r="H67" s="75"/>
      <c r="I67" s="75"/>
      <c r="J67" s="75"/>
      <c r="K67" s="75"/>
      <c r="L67" s="75"/>
      <c r="M67" s="75"/>
      <c r="N67" s="75"/>
      <c r="O67" s="75"/>
      <c r="P67" s="75"/>
      <c r="Q67" s="75"/>
      <c r="R67" s="75"/>
      <c r="S67" s="75"/>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3"/>
      <c r="AZ67" s="153"/>
      <c r="BA67" s="153"/>
      <c r="BB67" s="153"/>
      <c r="BC67" s="154"/>
      <c r="BD67" s="154"/>
      <c r="BE67" s="154"/>
    </row>
    <row r="68" spans="1:79" s="73" customFormat="1" ht="20.25" customHeight="1" x14ac:dyDescent="0.25">
      <c r="A68" s="64"/>
      <c r="B68" s="74"/>
      <c r="C68" s="1"/>
      <c r="D68" s="75"/>
      <c r="E68" s="75"/>
      <c r="F68" s="75"/>
      <c r="G68" s="75"/>
      <c r="H68" s="75"/>
      <c r="I68" s="75"/>
      <c r="J68" s="75"/>
      <c r="K68" s="75"/>
      <c r="L68" s="75"/>
      <c r="M68" s="75"/>
      <c r="N68" s="75"/>
      <c r="O68" s="75"/>
      <c r="P68" s="75"/>
      <c r="Q68" s="75"/>
      <c r="R68" s="75"/>
      <c r="S68" s="75"/>
      <c r="T68" s="78"/>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3"/>
      <c r="AZ68" s="153"/>
      <c r="BA68" s="153"/>
      <c r="BB68" s="153"/>
      <c r="BC68" s="154"/>
      <c r="BD68" s="154"/>
      <c r="BE68" s="154"/>
    </row>
    <row r="69" spans="1:79" s="73" customFormat="1" ht="20.25" customHeight="1" x14ac:dyDescent="0.25">
      <c r="A69" s="64"/>
      <c r="B69" s="74"/>
      <c r="C69" s="1"/>
      <c r="D69" s="75"/>
      <c r="E69" s="75"/>
      <c r="F69" s="75"/>
      <c r="G69" s="75"/>
      <c r="H69" s="75"/>
      <c r="I69" s="75"/>
      <c r="J69" s="75"/>
      <c r="K69" s="75"/>
      <c r="L69" s="75"/>
      <c r="M69" s="75"/>
      <c r="N69" s="75"/>
      <c r="O69" s="75"/>
      <c r="P69" s="75"/>
      <c r="Q69" s="75"/>
      <c r="R69" s="75"/>
      <c r="S69" s="75"/>
      <c r="T69" s="78"/>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3"/>
      <c r="AZ69" s="153"/>
      <c r="BA69" s="153"/>
      <c r="BB69" s="153"/>
      <c r="BC69" s="154"/>
      <c r="BD69" s="154"/>
      <c r="BE69" s="154"/>
    </row>
    <row r="70" spans="1:79" s="73" customFormat="1" ht="20.25" customHeight="1" x14ac:dyDescent="0.25">
      <c r="A70" s="64"/>
      <c r="B70" s="74"/>
      <c r="C70" s="1"/>
      <c r="D70" s="75"/>
      <c r="E70" s="75"/>
      <c r="F70" s="75"/>
      <c r="G70" s="75"/>
      <c r="H70" s="75"/>
      <c r="I70" s="75"/>
      <c r="J70" s="75"/>
      <c r="K70" s="75"/>
      <c r="L70" s="75"/>
      <c r="M70" s="75"/>
      <c r="N70" s="75"/>
      <c r="O70" s="75"/>
      <c r="P70" s="75"/>
      <c r="Q70" s="75"/>
      <c r="R70" s="75"/>
      <c r="S70" s="75"/>
      <c r="T70" s="78"/>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3"/>
      <c r="AZ70" s="153"/>
      <c r="BA70" s="153"/>
      <c r="BB70" s="153"/>
      <c r="BC70" s="154"/>
      <c r="BD70" s="154"/>
      <c r="BE70" s="154"/>
    </row>
    <row r="71" spans="1:79" s="73" customFormat="1" ht="20.25" customHeight="1" x14ac:dyDescent="0.25">
      <c r="A71" s="64"/>
      <c r="B71" s="74"/>
      <c r="C71" s="1"/>
      <c r="D71" s="75"/>
      <c r="E71" s="75"/>
      <c r="F71" s="75"/>
      <c r="G71" s="75"/>
      <c r="H71" s="75"/>
      <c r="I71" s="75"/>
      <c r="J71" s="75"/>
      <c r="K71" s="75"/>
      <c r="L71" s="75"/>
      <c r="M71" s="75"/>
      <c r="N71" s="75"/>
      <c r="O71" s="75"/>
      <c r="P71" s="75"/>
      <c r="Q71" s="75"/>
      <c r="R71" s="75"/>
      <c r="S71" s="75"/>
      <c r="T71" s="78"/>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3"/>
      <c r="AZ71" s="153"/>
      <c r="BA71" s="153"/>
      <c r="BB71" s="153"/>
      <c r="BC71" s="154"/>
      <c r="BD71" s="154"/>
      <c r="BE71" s="154"/>
    </row>
    <row r="72" spans="1:79" s="73" customFormat="1" ht="20.25" customHeight="1" x14ac:dyDescent="0.25">
      <c r="A72" s="64"/>
      <c r="B72" s="74"/>
      <c r="C72" s="1"/>
      <c r="D72" s="75"/>
      <c r="E72" s="75"/>
      <c r="F72" s="75"/>
      <c r="G72" s="75"/>
      <c r="H72" s="75"/>
      <c r="I72" s="75"/>
      <c r="J72" s="75"/>
      <c r="K72" s="75"/>
      <c r="L72" s="75"/>
      <c r="M72" s="75"/>
      <c r="N72" s="75"/>
      <c r="O72" s="75"/>
      <c r="P72" s="75"/>
      <c r="Q72" s="75"/>
      <c r="R72" s="75"/>
      <c r="S72" s="75"/>
      <c r="T72" s="78"/>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3"/>
      <c r="AZ72" s="153"/>
      <c r="BA72" s="153"/>
      <c r="BB72" s="153"/>
      <c r="BC72" s="154"/>
      <c r="BD72" s="154"/>
      <c r="BE72" s="154"/>
    </row>
    <row r="73" spans="1:79" s="73" customFormat="1" ht="20.25" customHeight="1" x14ac:dyDescent="0.25">
      <c r="A73" s="64"/>
      <c r="B73" s="74"/>
      <c r="C73" s="1"/>
      <c r="D73" s="75"/>
      <c r="E73" s="75"/>
      <c r="F73" s="75"/>
      <c r="G73" s="75"/>
      <c r="H73" s="75"/>
      <c r="I73" s="75"/>
      <c r="J73" s="75"/>
      <c r="K73" s="75"/>
      <c r="L73" s="75"/>
      <c r="M73" s="75"/>
      <c r="N73" s="75"/>
      <c r="O73" s="75"/>
      <c r="P73" s="75"/>
      <c r="Q73" s="75"/>
      <c r="R73" s="75"/>
      <c r="S73" s="75"/>
      <c r="T73" s="78"/>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3"/>
      <c r="AZ73" s="153"/>
      <c r="BA73" s="153"/>
      <c r="BB73" s="153"/>
      <c r="BC73" s="154"/>
      <c r="BD73" s="154"/>
      <c r="BE73" s="154"/>
    </row>
    <row r="74" spans="1:79" s="73" customFormat="1" ht="20.25" customHeight="1" x14ac:dyDescent="0.25">
      <c r="A74" s="64"/>
      <c r="B74" s="72"/>
      <c r="D74" s="84"/>
      <c r="E74" s="80"/>
      <c r="F74" s="80"/>
      <c r="G74" s="80"/>
      <c r="H74" s="80"/>
      <c r="I74" s="80"/>
      <c r="J74" s="80"/>
      <c r="K74" s="80"/>
      <c r="L74" s="80"/>
      <c r="M74" s="80"/>
      <c r="N74" s="80"/>
      <c r="O74" s="80"/>
      <c r="P74" s="78"/>
      <c r="Q74" s="78"/>
      <c r="R74" s="78"/>
      <c r="S74" s="78"/>
      <c r="T74" s="78"/>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485"/>
      <c r="AZ74" s="485"/>
      <c r="BA74" s="485"/>
      <c r="BB74" s="485"/>
      <c r="BC74" s="154"/>
      <c r="BD74" s="154"/>
      <c r="BE74" s="154"/>
    </row>
    <row r="75" spans="1:79" ht="20.25" customHeight="1" x14ac:dyDescent="0.25">
      <c r="D75" s="53"/>
      <c r="E75" s="53"/>
      <c r="F75" s="53"/>
      <c r="G75" s="53"/>
      <c r="H75" s="53"/>
      <c r="I75" s="53"/>
      <c r="J75" s="53"/>
      <c r="K75" s="53"/>
      <c r="L75" s="53"/>
      <c r="M75" s="53"/>
      <c r="N75" s="53"/>
      <c r="O75" s="53"/>
      <c r="P75" s="53"/>
      <c r="Q75" s="53"/>
      <c r="R75" s="53"/>
      <c r="S75" s="53"/>
      <c r="T75" s="53"/>
      <c r="AY75" s="70"/>
      <c r="AZ75" s="70"/>
      <c r="BA75" s="70"/>
      <c r="BB75" s="70"/>
      <c r="BY75" s="53"/>
      <c r="BZ75" s="53"/>
      <c r="CA75" s="53"/>
    </row>
    <row r="76" spans="1:79" s="54" customFormat="1" ht="20.25" customHeight="1" x14ac:dyDescent="0.35">
      <c r="D76" s="626"/>
      <c r="E76" s="626"/>
      <c r="F76" s="626"/>
      <c r="G76" s="626"/>
      <c r="H76" s="626"/>
      <c r="I76" s="626"/>
      <c r="J76" s="626"/>
      <c r="K76" s="626"/>
      <c r="L76" s="626"/>
      <c r="M76" s="626"/>
      <c r="N76" s="626"/>
      <c r="O76" s="626"/>
      <c r="P76" s="626"/>
      <c r="Q76" s="626"/>
      <c r="R76" s="626"/>
      <c r="S76" s="75"/>
      <c r="T76" s="78"/>
      <c r="U76" s="154"/>
      <c r="V76" s="75"/>
      <c r="BY76" s="284"/>
      <c r="BZ76" s="285"/>
      <c r="CA76" s="269"/>
    </row>
    <row r="77" spans="1:79" s="54" customFormat="1" ht="20.25" customHeight="1" x14ac:dyDescent="0.35">
      <c r="D77" s="626"/>
      <c r="E77" s="626"/>
      <c r="F77" s="626"/>
      <c r="G77" s="626"/>
      <c r="H77" s="626"/>
      <c r="I77" s="626"/>
      <c r="J77" s="626"/>
      <c r="K77" s="626"/>
      <c r="L77" s="626"/>
      <c r="M77" s="626"/>
      <c r="N77" s="626"/>
      <c r="O77" s="626"/>
      <c r="P77" s="626"/>
      <c r="Q77" s="626"/>
      <c r="R77" s="626"/>
      <c r="S77" s="75"/>
      <c r="T77" s="78"/>
      <c r="U77" s="154"/>
      <c r="V77" s="75"/>
      <c r="BY77" s="286"/>
      <c r="BZ77" s="86"/>
      <c r="CA77" s="269"/>
    </row>
    <row r="78" spans="1:79" s="54" customFormat="1" ht="20.25" customHeight="1" x14ac:dyDescent="0.35">
      <c r="D78" s="626"/>
      <c r="E78" s="626"/>
      <c r="F78" s="626"/>
      <c r="G78" s="626"/>
      <c r="H78" s="626"/>
      <c r="I78" s="626"/>
      <c r="J78" s="626"/>
      <c r="K78" s="626"/>
      <c r="L78" s="626"/>
      <c r="M78" s="626"/>
      <c r="N78" s="626"/>
      <c r="O78" s="626"/>
      <c r="P78" s="626"/>
      <c r="Q78" s="626"/>
      <c r="R78" s="626"/>
      <c r="S78" s="75"/>
      <c r="T78" s="78"/>
      <c r="U78" s="154"/>
      <c r="V78" s="75"/>
      <c r="BY78" s="284"/>
      <c r="BZ78" s="285"/>
      <c r="CA78" s="269"/>
    </row>
    <row r="79" spans="1:79" s="54" customFormat="1" ht="20.25" customHeight="1" x14ac:dyDescent="0.35">
      <c r="D79" s="626"/>
      <c r="E79" s="626"/>
      <c r="F79" s="626"/>
      <c r="G79" s="626"/>
      <c r="H79" s="626"/>
      <c r="I79" s="626"/>
      <c r="J79" s="626"/>
      <c r="K79" s="626"/>
      <c r="L79" s="626"/>
      <c r="M79" s="626"/>
      <c r="N79" s="626"/>
      <c r="O79" s="626"/>
      <c r="P79" s="626"/>
      <c r="Q79" s="626"/>
      <c r="R79" s="626"/>
      <c r="S79" s="75"/>
      <c r="T79" s="78"/>
      <c r="U79" s="154"/>
      <c r="V79" s="75"/>
      <c r="BY79" s="286"/>
      <c r="BZ79" s="86"/>
      <c r="CA79" s="269"/>
    </row>
    <row r="80" spans="1:79" s="54" customFormat="1" ht="20.25" customHeight="1" x14ac:dyDescent="0.35">
      <c r="D80" s="626"/>
      <c r="E80" s="626"/>
      <c r="F80" s="626"/>
      <c r="G80" s="626"/>
      <c r="H80" s="626"/>
      <c r="I80" s="626"/>
      <c r="J80" s="626"/>
      <c r="K80" s="626"/>
      <c r="L80" s="626"/>
      <c r="M80" s="626"/>
      <c r="N80" s="626"/>
      <c r="O80" s="626"/>
      <c r="P80" s="626"/>
      <c r="Q80" s="626"/>
      <c r="R80" s="626"/>
      <c r="S80" s="75"/>
      <c r="T80" s="78"/>
      <c r="U80" s="154"/>
      <c r="V80" s="75"/>
      <c r="BY80" s="286"/>
      <c r="BZ80" s="86"/>
      <c r="CA80" s="269"/>
    </row>
    <row r="81" spans="4:79" s="54" customFormat="1" ht="20.25" customHeight="1" x14ac:dyDescent="0.35">
      <c r="D81" s="626"/>
      <c r="E81" s="626"/>
      <c r="F81" s="626"/>
      <c r="G81" s="626"/>
      <c r="H81" s="626"/>
      <c r="I81" s="626"/>
      <c r="J81" s="626"/>
      <c r="K81" s="626"/>
      <c r="L81" s="626"/>
      <c r="M81" s="626"/>
      <c r="N81" s="626"/>
      <c r="O81" s="626"/>
      <c r="P81" s="626"/>
      <c r="Q81" s="626"/>
      <c r="R81" s="626"/>
      <c r="S81" s="75"/>
      <c r="T81" s="78"/>
      <c r="U81" s="154"/>
      <c r="V81" s="75"/>
      <c r="BY81" s="286"/>
      <c r="BZ81" s="86"/>
      <c r="CA81" s="269"/>
    </row>
    <row r="82" spans="4:79" s="54" customFormat="1" ht="20.25" customHeight="1" x14ac:dyDescent="0.35">
      <c r="D82" s="626"/>
      <c r="E82" s="626"/>
      <c r="F82" s="626"/>
      <c r="G82" s="626"/>
      <c r="H82" s="626"/>
      <c r="I82" s="626"/>
      <c r="J82" s="626"/>
      <c r="K82" s="626"/>
      <c r="L82" s="626"/>
      <c r="M82" s="626"/>
      <c r="N82" s="626"/>
      <c r="O82" s="626"/>
      <c r="P82" s="626"/>
      <c r="Q82" s="626"/>
      <c r="R82" s="626"/>
      <c r="S82" s="75"/>
      <c r="T82" s="78"/>
      <c r="U82" s="154"/>
      <c r="V82" s="75"/>
      <c r="BY82" s="284"/>
      <c r="BZ82" s="285"/>
      <c r="CA82" s="269"/>
    </row>
    <row r="83" spans="4:79" s="54" customFormat="1" ht="20.25" customHeight="1" x14ac:dyDescent="0.35">
      <c r="D83" s="626"/>
      <c r="E83" s="626"/>
      <c r="F83" s="626"/>
      <c r="G83" s="626"/>
      <c r="H83" s="626"/>
      <c r="I83" s="626"/>
      <c r="J83" s="626"/>
      <c r="K83" s="626"/>
      <c r="L83" s="626"/>
      <c r="M83" s="626"/>
      <c r="N83" s="626"/>
      <c r="O83" s="626"/>
      <c r="P83" s="626"/>
      <c r="Q83" s="626"/>
      <c r="R83" s="626"/>
      <c r="S83" s="75"/>
      <c r="T83" s="78"/>
      <c r="U83" s="154"/>
      <c r="V83" s="75"/>
      <c r="BY83" s="286"/>
      <c r="BZ83" s="86"/>
      <c r="CA83" s="269"/>
    </row>
    <row r="84" spans="4:79" s="54" customFormat="1" ht="20.25" customHeight="1" x14ac:dyDescent="0.35">
      <c r="D84" s="626"/>
      <c r="E84" s="626"/>
      <c r="F84" s="626"/>
      <c r="G84" s="626"/>
      <c r="H84" s="626"/>
      <c r="I84" s="626"/>
      <c r="J84" s="626"/>
      <c r="K84" s="626"/>
      <c r="L84" s="626"/>
      <c r="M84" s="626"/>
      <c r="N84" s="626"/>
      <c r="O84" s="626"/>
      <c r="P84" s="626"/>
      <c r="Q84" s="626"/>
      <c r="R84" s="626"/>
      <c r="S84" s="75"/>
      <c r="T84" s="78"/>
      <c r="U84" s="154"/>
      <c r="V84" s="75"/>
      <c r="BY84" s="286"/>
      <c r="BZ84" s="86"/>
      <c r="CA84" s="269"/>
    </row>
    <row r="85" spans="4:79" s="54" customFormat="1" ht="20.25" customHeight="1" x14ac:dyDescent="0.35">
      <c r="D85" s="626"/>
      <c r="E85" s="626"/>
      <c r="F85" s="626"/>
      <c r="G85" s="626"/>
      <c r="H85" s="626"/>
      <c r="I85" s="626"/>
      <c r="J85" s="626"/>
      <c r="K85" s="626"/>
      <c r="L85" s="626"/>
      <c r="M85" s="626"/>
      <c r="N85" s="626"/>
      <c r="O85" s="626"/>
      <c r="P85" s="626"/>
      <c r="Q85" s="626"/>
      <c r="R85" s="626"/>
      <c r="S85" s="75"/>
      <c r="T85" s="78"/>
      <c r="U85" s="154"/>
      <c r="V85" s="75"/>
      <c r="BY85" s="286"/>
      <c r="BZ85" s="86"/>
      <c r="CA85" s="269"/>
    </row>
    <row r="86" spans="4:79" s="54" customFormat="1" ht="20.25" customHeight="1" x14ac:dyDescent="0.35">
      <c r="D86" s="626"/>
      <c r="E86" s="626"/>
      <c r="F86" s="626"/>
      <c r="G86" s="626"/>
      <c r="H86" s="626"/>
      <c r="I86" s="626"/>
      <c r="J86" s="626"/>
      <c r="K86" s="626"/>
      <c r="L86" s="626"/>
      <c r="M86" s="626"/>
      <c r="N86" s="626"/>
      <c r="O86" s="626"/>
      <c r="P86" s="626"/>
      <c r="Q86" s="626"/>
      <c r="R86" s="626"/>
      <c r="S86" s="75"/>
      <c r="T86" s="78"/>
      <c r="U86" s="154"/>
      <c r="V86" s="75"/>
      <c r="BY86" s="286"/>
      <c r="BZ86" s="86"/>
      <c r="CA86" s="269"/>
    </row>
    <row r="87" spans="4:79" s="54" customFormat="1" ht="20.25" customHeight="1" x14ac:dyDescent="0.35">
      <c r="D87" s="626"/>
      <c r="E87" s="626"/>
      <c r="F87" s="626"/>
      <c r="G87" s="626"/>
      <c r="H87" s="626"/>
      <c r="I87" s="626"/>
      <c r="J87" s="626"/>
      <c r="K87" s="626"/>
      <c r="L87" s="626"/>
      <c r="M87" s="626"/>
      <c r="N87" s="626"/>
      <c r="O87" s="626"/>
      <c r="P87" s="626"/>
      <c r="Q87" s="626"/>
      <c r="R87" s="626"/>
      <c r="S87" s="75"/>
      <c r="T87" s="78"/>
      <c r="U87" s="154"/>
      <c r="V87" s="75"/>
      <c r="BY87" s="284"/>
      <c r="BZ87" s="285"/>
      <c r="CA87" s="269"/>
    </row>
    <row r="88" spans="4:79" s="54" customFormat="1" ht="20.25" customHeight="1" x14ac:dyDescent="0.35">
      <c r="D88" s="626"/>
      <c r="E88" s="626"/>
      <c r="F88" s="626"/>
      <c r="G88" s="626"/>
      <c r="H88" s="626"/>
      <c r="I88" s="626"/>
      <c r="J88" s="626"/>
      <c r="K88" s="626"/>
      <c r="L88" s="626"/>
      <c r="M88" s="626"/>
      <c r="N88" s="626"/>
      <c r="O88" s="626"/>
      <c r="P88" s="626"/>
      <c r="Q88" s="626"/>
      <c r="R88" s="626"/>
      <c r="S88" s="75"/>
      <c r="T88" s="78"/>
      <c r="U88" s="154"/>
      <c r="V88" s="75"/>
      <c r="BY88" s="284"/>
      <c r="BZ88" s="285"/>
      <c r="CA88" s="269"/>
    </row>
    <row r="89" spans="4:79" s="54" customFormat="1" ht="20.25" customHeight="1" x14ac:dyDescent="0.35">
      <c r="D89" s="626"/>
      <c r="E89" s="626"/>
      <c r="F89" s="626"/>
      <c r="G89" s="626"/>
      <c r="H89" s="626"/>
      <c r="I89" s="626"/>
      <c r="J89" s="626"/>
      <c r="K89" s="626"/>
      <c r="L89" s="626"/>
      <c r="M89" s="626"/>
      <c r="N89" s="626"/>
      <c r="O89" s="626"/>
      <c r="P89" s="626"/>
      <c r="Q89" s="626"/>
      <c r="R89" s="626"/>
      <c r="S89" s="75"/>
      <c r="T89" s="78"/>
      <c r="U89" s="154"/>
      <c r="V89" s="75"/>
      <c r="BY89" s="286"/>
      <c r="BZ89" s="86"/>
      <c r="CA89" s="269"/>
    </row>
    <row r="90" spans="4:79" s="54" customFormat="1" ht="20.25" customHeight="1" x14ac:dyDescent="0.35">
      <c r="D90" s="626"/>
      <c r="E90" s="626"/>
      <c r="F90" s="626"/>
      <c r="G90" s="626"/>
      <c r="H90" s="626"/>
      <c r="I90" s="626"/>
      <c r="J90" s="626"/>
      <c r="K90" s="626"/>
      <c r="L90" s="626"/>
      <c r="M90" s="626"/>
      <c r="N90" s="626"/>
      <c r="O90" s="626"/>
      <c r="P90" s="626"/>
      <c r="Q90" s="626"/>
      <c r="R90" s="626"/>
      <c r="S90" s="75"/>
      <c r="T90" s="78"/>
      <c r="U90" s="154"/>
      <c r="V90" s="75"/>
      <c r="BY90" s="286"/>
      <c r="BZ90" s="86"/>
      <c r="CA90" s="269"/>
    </row>
    <row r="91" spans="4:79" s="54" customFormat="1" ht="20.25" customHeight="1" x14ac:dyDescent="0.35">
      <c r="D91" s="626"/>
      <c r="E91" s="626"/>
      <c r="F91" s="626"/>
      <c r="G91" s="626"/>
      <c r="H91" s="626"/>
      <c r="I91" s="626"/>
      <c r="J91" s="626"/>
      <c r="K91" s="626"/>
      <c r="L91" s="626"/>
      <c r="M91" s="626"/>
      <c r="N91" s="626"/>
      <c r="O91" s="626"/>
      <c r="P91" s="626"/>
      <c r="Q91" s="626"/>
      <c r="R91" s="626"/>
      <c r="S91" s="75"/>
      <c r="T91" s="78"/>
      <c r="U91" s="154"/>
      <c r="V91" s="75"/>
      <c r="BY91" s="284"/>
      <c r="BZ91" s="285"/>
      <c r="CA91" s="269"/>
    </row>
    <row r="92" spans="4:79" s="54" customFormat="1" ht="20.25" customHeight="1" x14ac:dyDescent="0.35">
      <c r="D92" s="626"/>
      <c r="E92" s="626"/>
      <c r="F92" s="626"/>
      <c r="G92" s="626"/>
      <c r="H92" s="626"/>
      <c r="I92" s="626"/>
      <c r="J92" s="626"/>
      <c r="K92" s="626"/>
      <c r="L92" s="626"/>
      <c r="M92" s="626"/>
      <c r="N92" s="626"/>
      <c r="O92" s="626"/>
      <c r="P92" s="626"/>
      <c r="Q92" s="626"/>
      <c r="R92" s="626"/>
      <c r="S92" s="75"/>
      <c r="T92" s="78"/>
      <c r="U92" s="154"/>
      <c r="V92" s="75"/>
      <c r="BY92" s="284"/>
      <c r="BZ92" s="285"/>
      <c r="CA92" s="269"/>
    </row>
    <row r="93" spans="4:79" s="54" customFormat="1" ht="20.25" customHeight="1" x14ac:dyDescent="0.35">
      <c r="D93" s="626"/>
      <c r="E93" s="626"/>
      <c r="F93" s="626"/>
      <c r="G93" s="626"/>
      <c r="H93" s="626"/>
      <c r="I93" s="626"/>
      <c r="J93" s="626"/>
      <c r="K93" s="626"/>
      <c r="L93" s="626"/>
      <c r="M93" s="626"/>
      <c r="N93" s="626"/>
      <c r="O93" s="626"/>
      <c r="P93" s="626"/>
      <c r="Q93" s="626"/>
      <c r="R93" s="626"/>
      <c r="S93" s="75"/>
      <c r="T93" s="78"/>
      <c r="U93" s="154"/>
      <c r="V93" s="75"/>
      <c r="BY93" s="286"/>
      <c r="BZ93" s="86"/>
      <c r="CA93" s="269"/>
    </row>
    <row r="94" spans="4:79" s="54" customFormat="1" ht="20.25" customHeight="1" x14ac:dyDescent="0.35">
      <c r="D94" s="626"/>
      <c r="E94" s="626"/>
      <c r="F94" s="626"/>
      <c r="G94" s="626"/>
      <c r="H94" s="626"/>
      <c r="I94" s="626"/>
      <c r="J94" s="626"/>
      <c r="K94" s="626"/>
      <c r="L94" s="626"/>
      <c r="M94" s="626"/>
      <c r="N94" s="626"/>
      <c r="O94" s="626"/>
      <c r="P94" s="626"/>
      <c r="Q94" s="626"/>
      <c r="R94" s="626"/>
      <c r="S94" s="75"/>
      <c r="T94" s="78"/>
      <c r="U94" s="154"/>
      <c r="V94" s="75"/>
      <c r="BY94" s="286"/>
      <c r="BZ94" s="86"/>
      <c r="CA94" s="269"/>
    </row>
    <row r="95" spans="4:79" s="54" customFormat="1" ht="20.25" customHeight="1" x14ac:dyDescent="0.35">
      <c r="D95" s="626"/>
      <c r="E95" s="626"/>
      <c r="F95" s="626"/>
      <c r="G95" s="626"/>
      <c r="H95" s="626"/>
      <c r="I95" s="626"/>
      <c r="J95" s="626"/>
      <c r="K95" s="626"/>
      <c r="L95" s="626"/>
      <c r="M95" s="626"/>
      <c r="N95" s="626"/>
      <c r="O95" s="626"/>
      <c r="P95" s="626"/>
      <c r="Q95" s="626"/>
      <c r="R95" s="626"/>
      <c r="S95" s="75"/>
      <c r="T95" s="78"/>
      <c r="U95" s="154"/>
      <c r="V95" s="75"/>
      <c r="BY95" s="284"/>
      <c r="BZ95" s="285"/>
      <c r="CA95" s="269"/>
    </row>
    <row r="96" spans="4:79" s="54" customFormat="1" ht="20.25" customHeight="1" x14ac:dyDescent="0.35">
      <c r="D96" s="626"/>
      <c r="E96" s="626"/>
      <c r="F96" s="626"/>
      <c r="G96" s="626"/>
      <c r="H96" s="626"/>
      <c r="I96" s="626"/>
      <c r="J96" s="626"/>
      <c r="K96" s="626"/>
      <c r="L96" s="626"/>
      <c r="M96" s="626"/>
      <c r="N96" s="626"/>
      <c r="O96" s="626"/>
      <c r="P96" s="626"/>
      <c r="Q96" s="626"/>
      <c r="R96" s="626"/>
      <c r="S96" s="75"/>
      <c r="T96" s="78"/>
      <c r="U96" s="154"/>
      <c r="V96" s="75"/>
      <c r="BY96" s="284"/>
      <c r="BZ96" s="285"/>
      <c r="CA96" s="269"/>
    </row>
    <row r="97" spans="4:79" s="54" customFormat="1" ht="20.25" customHeight="1" x14ac:dyDescent="0.35">
      <c r="D97" s="626"/>
      <c r="E97" s="626"/>
      <c r="F97" s="626"/>
      <c r="G97" s="626"/>
      <c r="H97" s="626"/>
      <c r="I97" s="626"/>
      <c r="J97" s="626"/>
      <c r="K97" s="626"/>
      <c r="L97" s="626"/>
      <c r="M97" s="626"/>
      <c r="N97" s="626"/>
      <c r="O97" s="626"/>
      <c r="P97" s="626"/>
      <c r="Q97" s="626"/>
      <c r="R97" s="626"/>
      <c r="S97" s="85"/>
      <c r="T97" s="86"/>
      <c r="BY97" s="286"/>
      <c r="BZ97" s="86"/>
      <c r="CA97" s="269"/>
    </row>
    <row r="98" spans="4:79" ht="20.25" customHeight="1" x14ac:dyDescent="0.25">
      <c r="D98" s="53"/>
      <c r="E98" s="53"/>
      <c r="F98" s="53"/>
      <c r="G98" s="53"/>
      <c r="H98" s="53"/>
      <c r="I98" s="53"/>
      <c r="J98" s="53"/>
      <c r="K98" s="53"/>
      <c r="L98" s="53"/>
      <c r="M98" s="53"/>
      <c r="N98" s="53"/>
      <c r="O98" s="53"/>
      <c r="P98" s="53"/>
      <c r="Q98" s="53"/>
      <c r="R98" s="53"/>
      <c r="S98" s="53"/>
      <c r="T98" s="53"/>
      <c r="BY98" s="53"/>
      <c r="BZ98" s="53"/>
      <c r="CA98" s="53"/>
    </row>
    <row r="99" spans="4:79" ht="20.25" customHeight="1" x14ac:dyDescent="0.25">
      <c r="D99" s="53"/>
      <c r="E99" s="53"/>
      <c r="F99" s="53"/>
      <c r="G99" s="53"/>
      <c r="H99" s="53"/>
      <c r="I99" s="53"/>
      <c r="J99" s="53"/>
      <c r="K99" s="53"/>
      <c r="L99" s="53"/>
      <c r="M99" s="53"/>
      <c r="N99" s="53"/>
      <c r="O99" s="53"/>
      <c r="P99" s="53"/>
      <c r="Q99" s="53"/>
      <c r="R99" s="53"/>
      <c r="S99" s="53"/>
      <c r="T99" s="53"/>
      <c r="BY99" s="53"/>
      <c r="BZ99" s="53"/>
      <c r="CA99" s="53"/>
    </row>
    <row r="100" spans="4:79" ht="20.25" customHeight="1" x14ac:dyDescent="0.25">
      <c r="D100" s="53"/>
      <c r="E100" s="53"/>
      <c r="F100" s="53"/>
      <c r="G100" s="53"/>
      <c r="H100" s="53"/>
      <c r="I100" s="53"/>
      <c r="J100" s="53"/>
      <c r="K100" s="53"/>
      <c r="L100" s="53"/>
      <c r="M100" s="53"/>
      <c r="N100" s="53"/>
      <c r="O100" s="53"/>
      <c r="P100" s="53"/>
      <c r="Q100" s="53"/>
      <c r="R100" s="53"/>
      <c r="S100" s="53"/>
      <c r="T100" s="53"/>
    </row>
    <row r="101" spans="4:79" ht="20.25" customHeight="1" x14ac:dyDescent="0.25">
      <c r="D101" s="53"/>
      <c r="E101" s="53"/>
      <c r="F101" s="53"/>
      <c r="G101" s="53"/>
      <c r="H101" s="53"/>
      <c r="I101" s="53"/>
      <c r="J101" s="53"/>
      <c r="K101" s="53"/>
      <c r="L101" s="53"/>
      <c r="M101" s="53"/>
      <c r="N101" s="53"/>
      <c r="O101" s="53"/>
      <c r="P101" s="53"/>
      <c r="Q101" s="53"/>
      <c r="R101" s="53"/>
      <c r="S101" s="53"/>
      <c r="T101" s="53"/>
    </row>
    <row r="102" spans="4:79" ht="20.25" customHeight="1" x14ac:dyDescent="0.25">
      <c r="D102" s="53"/>
      <c r="E102" s="53"/>
      <c r="F102" s="53"/>
      <c r="G102" s="53"/>
      <c r="H102" s="53"/>
      <c r="I102" s="53"/>
      <c r="J102" s="53"/>
      <c r="K102" s="53"/>
      <c r="L102" s="53"/>
      <c r="M102" s="53"/>
      <c r="N102" s="53"/>
      <c r="O102" s="53"/>
      <c r="P102" s="53"/>
      <c r="Q102" s="53"/>
      <c r="R102" s="53"/>
      <c r="S102" s="53"/>
      <c r="T102" s="53"/>
    </row>
    <row r="103" spans="4:79" ht="20.25" customHeight="1" x14ac:dyDescent="0.25">
      <c r="D103" s="53"/>
      <c r="E103" s="53"/>
      <c r="F103" s="53"/>
      <c r="G103" s="53"/>
      <c r="H103" s="53"/>
      <c r="I103" s="53"/>
      <c r="J103" s="53"/>
      <c r="K103" s="53"/>
      <c r="L103" s="53"/>
      <c r="M103" s="53"/>
      <c r="N103" s="53"/>
      <c r="O103" s="53"/>
      <c r="P103" s="53"/>
      <c r="Q103" s="53"/>
      <c r="R103" s="53"/>
      <c r="S103" s="53"/>
      <c r="T103" s="53"/>
    </row>
    <row r="104" spans="4:79" ht="20.25" customHeight="1" x14ac:dyDescent="0.25">
      <c r="D104" s="53"/>
      <c r="E104" s="53"/>
      <c r="F104" s="53"/>
      <c r="G104" s="53"/>
      <c r="H104" s="53"/>
      <c r="I104" s="53"/>
      <c r="J104" s="53"/>
      <c r="K104" s="53"/>
      <c r="L104" s="53"/>
      <c r="M104" s="53"/>
      <c r="N104" s="53"/>
      <c r="O104" s="53"/>
      <c r="P104" s="53"/>
      <c r="Q104" s="53"/>
      <c r="R104" s="53"/>
      <c r="S104" s="53"/>
      <c r="T104" s="53"/>
    </row>
    <row r="105" spans="4:79" ht="20.25" customHeight="1" x14ac:dyDescent="0.25">
      <c r="D105" s="53"/>
      <c r="E105" s="53"/>
      <c r="F105" s="53"/>
      <c r="G105" s="53"/>
      <c r="H105" s="53"/>
      <c r="I105" s="53"/>
      <c r="J105" s="53"/>
      <c r="K105" s="53"/>
      <c r="L105" s="53"/>
      <c r="M105" s="53"/>
      <c r="N105" s="53"/>
      <c r="O105" s="53"/>
      <c r="P105" s="53"/>
      <c r="Q105" s="53"/>
      <c r="R105" s="53"/>
      <c r="S105" s="53"/>
      <c r="T105" s="53"/>
    </row>
    <row r="106" spans="4:79" ht="20.25" customHeight="1" x14ac:dyDescent="0.25">
      <c r="D106" s="53"/>
      <c r="E106" s="53"/>
      <c r="F106" s="53"/>
      <c r="G106" s="53"/>
      <c r="H106" s="53"/>
      <c r="I106" s="53"/>
      <c r="J106" s="53"/>
      <c r="K106" s="53"/>
      <c r="L106" s="53"/>
      <c r="M106" s="53"/>
      <c r="N106" s="53"/>
      <c r="O106" s="53"/>
      <c r="P106" s="53"/>
      <c r="Q106" s="53"/>
      <c r="R106" s="53"/>
      <c r="S106" s="53"/>
      <c r="T106" s="53"/>
    </row>
    <row r="107" spans="4:79" ht="20.25" customHeight="1" x14ac:dyDescent="0.25">
      <c r="D107" s="53"/>
      <c r="E107" s="53"/>
      <c r="F107" s="53"/>
      <c r="G107" s="53"/>
      <c r="H107" s="53"/>
      <c r="I107" s="53"/>
      <c r="J107" s="53"/>
      <c r="K107" s="53"/>
      <c r="L107" s="53"/>
      <c r="M107" s="53"/>
      <c r="N107" s="53"/>
      <c r="O107" s="53"/>
      <c r="P107" s="53"/>
      <c r="Q107" s="53"/>
      <c r="R107" s="53"/>
      <c r="S107" s="53"/>
      <c r="T107" s="53"/>
    </row>
    <row r="108" spans="4:79" ht="20.25" customHeight="1" x14ac:dyDescent="0.25">
      <c r="D108" s="53"/>
      <c r="E108" s="53"/>
      <c r="F108" s="53"/>
      <c r="G108" s="53"/>
      <c r="H108" s="53"/>
      <c r="I108" s="53"/>
      <c r="J108" s="53"/>
      <c r="K108" s="53"/>
      <c r="L108" s="53"/>
      <c r="M108" s="53"/>
      <c r="N108" s="53"/>
      <c r="O108" s="53"/>
      <c r="P108" s="53"/>
      <c r="Q108" s="53"/>
      <c r="R108" s="53"/>
      <c r="S108" s="53"/>
      <c r="T108" s="53"/>
    </row>
    <row r="109" spans="4:79" ht="20.25" customHeight="1" x14ac:dyDescent="0.25">
      <c r="D109" s="53"/>
      <c r="E109" s="53"/>
      <c r="F109" s="53"/>
      <c r="G109" s="53"/>
      <c r="H109" s="53"/>
      <c r="I109" s="53"/>
      <c r="J109" s="53"/>
      <c r="K109" s="53"/>
      <c r="L109" s="53"/>
      <c r="M109" s="53"/>
      <c r="N109" s="53"/>
      <c r="O109" s="53"/>
      <c r="P109" s="53"/>
      <c r="Q109" s="53"/>
      <c r="R109" s="53"/>
      <c r="S109" s="53"/>
      <c r="T109" s="53"/>
    </row>
    <row r="110" spans="4:79" ht="20.25" customHeight="1" x14ac:dyDescent="0.25">
      <c r="D110" s="53"/>
      <c r="E110" s="53"/>
      <c r="F110" s="53"/>
      <c r="G110" s="53"/>
      <c r="H110" s="53"/>
      <c r="I110" s="53"/>
      <c r="J110" s="53"/>
      <c r="K110" s="53"/>
      <c r="L110" s="53"/>
      <c r="M110" s="53"/>
      <c r="N110" s="53"/>
      <c r="O110" s="53"/>
      <c r="P110" s="53"/>
      <c r="Q110" s="53"/>
      <c r="R110" s="53"/>
      <c r="S110" s="53"/>
      <c r="T110" s="53"/>
    </row>
    <row r="111" spans="4:79" ht="20.25" customHeight="1" x14ac:dyDescent="0.25">
      <c r="D111" s="53"/>
      <c r="E111" s="53"/>
      <c r="F111" s="53"/>
      <c r="G111" s="53"/>
      <c r="H111" s="53"/>
      <c r="I111" s="53"/>
      <c r="J111" s="53"/>
      <c r="K111" s="53"/>
      <c r="L111" s="53"/>
      <c r="M111" s="53"/>
      <c r="N111" s="53"/>
      <c r="O111" s="53"/>
      <c r="P111" s="53"/>
      <c r="Q111" s="53"/>
      <c r="R111" s="53"/>
      <c r="S111" s="53"/>
      <c r="T111" s="53"/>
    </row>
  </sheetData>
  <sheetProtection algorithmName="SHA-512" hashValue="RXH6V/gadufwQIP/fRYgUB74zUVnP6SNfpz+nUY3qV/0FomvL3wnmHJpUZ4bCFrTCcKndqWQH3MKibD1YgZhyg==" saltValue="4ekn+TBkVZV7jBGx6xMNIQ==" spinCount="100000" sheet="1" objects="1" scenarios="1"/>
  <mergeCells count="578">
    <mergeCell ref="BO41:CA43"/>
    <mergeCell ref="BO44:CA46"/>
    <mergeCell ref="BO47:CA49"/>
    <mergeCell ref="BO50:CA52"/>
    <mergeCell ref="BO53:CA55"/>
    <mergeCell ref="BO56:CA58"/>
    <mergeCell ref="BO59:CA61"/>
    <mergeCell ref="AM59:AS59"/>
    <mergeCell ref="BH59:BN61"/>
    <mergeCell ref="AM60:AS60"/>
    <mergeCell ref="AM56:AS56"/>
    <mergeCell ref="BH56:BN58"/>
    <mergeCell ref="AM57:AS57"/>
    <mergeCell ref="AM58:AS58"/>
    <mergeCell ref="AT56:AU56"/>
    <mergeCell ref="AV56:AY56"/>
    <mergeCell ref="AZ56:BF56"/>
    <mergeCell ref="AT57:AU57"/>
    <mergeCell ref="AV57:AY57"/>
    <mergeCell ref="AZ57:BF57"/>
    <mergeCell ref="AT58:AU58"/>
    <mergeCell ref="AV58:AY58"/>
    <mergeCell ref="AZ58:BF58"/>
    <mergeCell ref="AM53:AS53"/>
    <mergeCell ref="BO14:CA16"/>
    <mergeCell ref="BO17:CA19"/>
    <mergeCell ref="BO20:CA22"/>
    <mergeCell ref="BO23:CA25"/>
    <mergeCell ref="BO26:CA28"/>
    <mergeCell ref="BO29:CA31"/>
    <mergeCell ref="BO32:CA34"/>
    <mergeCell ref="BO35:CA37"/>
    <mergeCell ref="BO38:CA40"/>
    <mergeCell ref="V61:Y61"/>
    <mergeCell ref="Z61:AF61"/>
    <mergeCell ref="AG61:AH61"/>
    <mergeCell ref="AI61:AL61"/>
    <mergeCell ref="AM61:AS61"/>
    <mergeCell ref="BH62:BN64"/>
    <mergeCell ref="B62:S64"/>
    <mergeCell ref="T62:Y64"/>
    <mergeCell ref="Z62:AF64"/>
    <mergeCell ref="AG62:AL64"/>
    <mergeCell ref="AM62:AS64"/>
    <mergeCell ref="B59:C61"/>
    <mergeCell ref="D59:S61"/>
    <mergeCell ref="T59:U59"/>
    <mergeCell ref="T60:U60"/>
    <mergeCell ref="T61:U61"/>
    <mergeCell ref="V59:Y59"/>
    <mergeCell ref="Z59:AF59"/>
    <mergeCell ref="AG59:AH59"/>
    <mergeCell ref="AI59:AL59"/>
    <mergeCell ref="V60:Y60"/>
    <mergeCell ref="Z60:AF60"/>
    <mergeCell ref="AG60:AH60"/>
    <mergeCell ref="AI60:AL60"/>
    <mergeCell ref="V56:Y56"/>
    <mergeCell ref="Z56:AF56"/>
    <mergeCell ref="AG56:AH56"/>
    <mergeCell ref="AI56:AL56"/>
    <mergeCell ref="B56:C58"/>
    <mergeCell ref="D56:S58"/>
    <mergeCell ref="T56:U56"/>
    <mergeCell ref="T57:U57"/>
    <mergeCell ref="T58:U58"/>
    <mergeCell ref="V57:Y57"/>
    <mergeCell ref="Z57:AF57"/>
    <mergeCell ref="AG57:AH57"/>
    <mergeCell ref="AI57:AL57"/>
    <mergeCell ref="V58:Y58"/>
    <mergeCell ref="Z58:AF58"/>
    <mergeCell ref="AG58:AH58"/>
    <mergeCell ref="AI58:AL58"/>
    <mergeCell ref="BH53:BN55"/>
    <mergeCell ref="V54:Y54"/>
    <mergeCell ref="Z54:AF54"/>
    <mergeCell ref="AG54:AH54"/>
    <mergeCell ref="AI54:AL54"/>
    <mergeCell ref="AM54:AS54"/>
    <mergeCell ref="V55:Y55"/>
    <mergeCell ref="Z55:AF55"/>
    <mergeCell ref="AG55:AH55"/>
    <mergeCell ref="AI55:AL55"/>
    <mergeCell ref="AM55:AS55"/>
    <mergeCell ref="AT53:AU53"/>
    <mergeCell ref="AV53:AY53"/>
    <mergeCell ref="AZ53:BF53"/>
    <mergeCell ref="AT54:AU54"/>
    <mergeCell ref="AV54:AY54"/>
    <mergeCell ref="AZ54:BF54"/>
    <mergeCell ref="AT55:AU55"/>
    <mergeCell ref="AV55:AY55"/>
    <mergeCell ref="AZ55:BF55"/>
    <mergeCell ref="T53:U53"/>
    <mergeCell ref="T54:U54"/>
    <mergeCell ref="T55:U55"/>
    <mergeCell ref="V50:Y50"/>
    <mergeCell ref="Z50:AF50"/>
    <mergeCell ref="AG50:AH50"/>
    <mergeCell ref="AI50:AL50"/>
    <mergeCell ref="B50:C52"/>
    <mergeCell ref="D50:S52"/>
    <mergeCell ref="T50:U50"/>
    <mergeCell ref="T51:U51"/>
    <mergeCell ref="T52:U52"/>
    <mergeCell ref="V53:Y53"/>
    <mergeCell ref="Z53:AF53"/>
    <mergeCell ref="AG53:AH53"/>
    <mergeCell ref="AI53:AL53"/>
    <mergeCell ref="BH50:BN52"/>
    <mergeCell ref="V51:Y51"/>
    <mergeCell ref="Z51:AF51"/>
    <mergeCell ref="AG51:AH51"/>
    <mergeCell ref="AI51:AL51"/>
    <mergeCell ref="AM51:AS51"/>
    <mergeCell ref="V52:Y52"/>
    <mergeCell ref="Z52:AF52"/>
    <mergeCell ref="AG52:AH52"/>
    <mergeCell ref="AI52:AL52"/>
    <mergeCell ref="AM52:AS52"/>
    <mergeCell ref="AT50:AU50"/>
    <mergeCell ref="AV50:AY50"/>
    <mergeCell ref="AZ50:BF50"/>
    <mergeCell ref="AT51:AU51"/>
    <mergeCell ref="AV51:AY51"/>
    <mergeCell ref="AZ51:BF51"/>
    <mergeCell ref="AT52:AU52"/>
    <mergeCell ref="AV52:AY52"/>
    <mergeCell ref="AZ52:BF52"/>
    <mergeCell ref="BH47:BN49"/>
    <mergeCell ref="V48:Y48"/>
    <mergeCell ref="Z48:AF48"/>
    <mergeCell ref="AG48:AH48"/>
    <mergeCell ref="AI48:AL48"/>
    <mergeCell ref="AM48:AS48"/>
    <mergeCell ref="V49:Y49"/>
    <mergeCell ref="Z49:AF49"/>
    <mergeCell ref="AG49:AH49"/>
    <mergeCell ref="AI49:AL49"/>
    <mergeCell ref="AM49:AS49"/>
    <mergeCell ref="AT47:AU47"/>
    <mergeCell ref="AV47:AY47"/>
    <mergeCell ref="AZ47:BF47"/>
    <mergeCell ref="AT48:AU48"/>
    <mergeCell ref="AV48:AY48"/>
    <mergeCell ref="AZ48:BF48"/>
    <mergeCell ref="AT49:AU49"/>
    <mergeCell ref="AV49:AY49"/>
    <mergeCell ref="AZ49:BF49"/>
    <mergeCell ref="D76:R76"/>
    <mergeCell ref="D77:R77"/>
    <mergeCell ref="D78:R78"/>
    <mergeCell ref="D79:R79"/>
    <mergeCell ref="AM44:AS44"/>
    <mergeCell ref="BH44:BN46"/>
    <mergeCell ref="V45:Y45"/>
    <mergeCell ref="Z45:AF45"/>
    <mergeCell ref="AG45:AH45"/>
    <mergeCell ref="AI45:AL45"/>
    <mergeCell ref="AM45:AS45"/>
    <mergeCell ref="V46:Y46"/>
    <mergeCell ref="Z46:AF46"/>
    <mergeCell ref="AG46:AH46"/>
    <mergeCell ref="AI46:AL46"/>
    <mergeCell ref="AM46:AS46"/>
    <mergeCell ref="D47:S49"/>
    <mergeCell ref="T47:U47"/>
    <mergeCell ref="T48:U48"/>
    <mergeCell ref="T49:U49"/>
    <mergeCell ref="V44:Y44"/>
    <mergeCell ref="Z44:AF44"/>
    <mergeCell ref="AG44:AH44"/>
    <mergeCell ref="AI44:AL44"/>
    <mergeCell ref="D92:R92"/>
    <mergeCell ref="D93:R93"/>
    <mergeCell ref="D94:R94"/>
    <mergeCell ref="D95:R95"/>
    <mergeCell ref="D96:R96"/>
    <mergeCell ref="D97:R97"/>
    <mergeCell ref="D80:R80"/>
    <mergeCell ref="D81:R81"/>
    <mergeCell ref="D82:R82"/>
    <mergeCell ref="D83:R83"/>
    <mergeCell ref="D84:R84"/>
    <mergeCell ref="D85:R85"/>
    <mergeCell ref="D86:R86"/>
    <mergeCell ref="D87:R87"/>
    <mergeCell ref="D88:R88"/>
    <mergeCell ref="D89:R89"/>
    <mergeCell ref="D90:R90"/>
    <mergeCell ref="D91:R91"/>
    <mergeCell ref="BH41:BN43"/>
    <mergeCell ref="V42:Y42"/>
    <mergeCell ref="Z42:AF42"/>
    <mergeCell ref="AG42:AH42"/>
    <mergeCell ref="AI42:AL42"/>
    <mergeCell ref="AM42:AS42"/>
    <mergeCell ref="T43:U43"/>
    <mergeCell ref="V43:Y43"/>
    <mergeCell ref="Z43:AF43"/>
    <mergeCell ref="AG43:AH43"/>
    <mergeCell ref="AI43:AL43"/>
    <mergeCell ref="AM43:AS43"/>
    <mergeCell ref="AT41:AU41"/>
    <mergeCell ref="AV41:AY41"/>
    <mergeCell ref="AZ41:BF41"/>
    <mergeCell ref="AT42:AU42"/>
    <mergeCell ref="AV42:AY42"/>
    <mergeCell ref="AZ42:BF42"/>
    <mergeCell ref="AT43:AU43"/>
    <mergeCell ref="AV43:AY43"/>
    <mergeCell ref="AZ43:BF43"/>
    <mergeCell ref="B41:C43"/>
    <mergeCell ref="AY74:BB74"/>
    <mergeCell ref="D41:S43"/>
    <mergeCell ref="T41:U41"/>
    <mergeCell ref="T42:U42"/>
    <mergeCell ref="V41:Y41"/>
    <mergeCell ref="Z41:AF41"/>
    <mergeCell ref="AG41:AH41"/>
    <mergeCell ref="AI41:AL41"/>
    <mergeCell ref="AM41:AS41"/>
    <mergeCell ref="B44:C46"/>
    <mergeCell ref="B47:C49"/>
    <mergeCell ref="D44:S46"/>
    <mergeCell ref="T44:U44"/>
    <mergeCell ref="T45:U45"/>
    <mergeCell ref="T46:U46"/>
    <mergeCell ref="V47:Y47"/>
    <mergeCell ref="Z47:AF47"/>
    <mergeCell ref="AG47:AH47"/>
    <mergeCell ref="AI47:AL47"/>
    <mergeCell ref="AM47:AS47"/>
    <mergeCell ref="AM50:AS50"/>
    <mergeCell ref="B53:C55"/>
    <mergeCell ref="D53:S55"/>
    <mergeCell ref="AI38:AL38"/>
    <mergeCell ref="AM38:AS38"/>
    <mergeCell ref="BH38:BN40"/>
    <mergeCell ref="T39:U39"/>
    <mergeCell ref="V39:Y39"/>
    <mergeCell ref="Z39:AF39"/>
    <mergeCell ref="AG39:AH39"/>
    <mergeCell ref="AI39:AL39"/>
    <mergeCell ref="AM39:AS39"/>
    <mergeCell ref="T40:U40"/>
    <mergeCell ref="V40:Y40"/>
    <mergeCell ref="Z40:AF40"/>
    <mergeCell ref="AG40:AH40"/>
    <mergeCell ref="AI40:AL40"/>
    <mergeCell ref="AM40:AS40"/>
    <mergeCell ref="AT38:AU38"/>
    <mergeCell ref="AV38:AY38"/>
    <mergeCell ref="AZ38:BF38"/>
    <mergeCell ref="AT39:AU39"/>
    <mergeCell ref="AV39:AY39"/>
    <mergeCell ref="AZ39:BF39"/>
    <mergeCell ref="AT40:AU40"/>
    <mergeCell ref="AV40:AY40"/>
    <mergeCell ref="AZ40:BF40"/>
    <mergeCell ref="B38:C40"/>
    <mergeCell ref="D38:S40"/>
    <mergeCell ref="T38:U38"/>
    <mergeCell ref="V38:Y38"/>
    <mergeCell ref="Z38:AF38"/>
    <mergeCell ref="AG38:AH38"/>
    <mergeCell ref="AI35:AL35"/>
    <mergeCell ref="AM35:AS35"/>
    <mergeCell ref="BH35:BN37"/>
    <mergeCell ref="T36:U36"/>
    <mergeCell ref="V36:Y36"/>
    <mergeCell ref="Z36:AF36"/>
    <mergeCell ref="AG36:AH36"/>
    <mergeCell ref="AI36:AL36"/>
    <mergeCell ref="AM36:AS36"/>
    <mergeCell ref="T37:U37"/>
    <mergeCell ref="V37:Y37"/>
    <mergeCell ref="Z37:AF37"/>
    <mergeCell ref="AG37:AH37"/>
    <mergeCell ref="AI37:AL37"/>
    <mergeCell ref="AM37:AS37"/>
    <mergeCell ref="B35:C37"/>
    <mergeCell ref="D35:S37"/>
    <mergeCell ref="T35:U35"/>
    <mergeCell ref="V35:Y35"/>
    <mergeCell ref="Z35:AF35"/>
    <mergeCell ref="AG35:AH35"/>
    <mergeCell ref="AI32:AL32"/>
    <mergeCell ref="AM32:AS32"/>
    <mergeCell ref="BH32:BN34"/>
    <mergeCell ref="T33:U33"/>
    <mergeCell ref="V33:Y33"/>
    <mergeCell ref="Z33:AF33"/>
    <mergeCell ref="AG33:AH33"/>
    <mergeCell ref="AI33:AL33"/>
    <mergeCell ref="AM33:AS33"/>
    <mergeCell ref="T34:U34"/>
    <mergeCell ref="V34:Y34"/>
    <mergeCell ref="Z34:AF34"/>
    <mergeCell ref="AG34:AH34"/>
    <mergeCell ref="AI34:AL34"/>
    <mergeCell ref="AM34:AS34"/>
    <mergeCell ref="AT33:AU33"/>
    <mergeCell ref="AV33:AY33"/>
    <mergeCell ref="AZ33:BF33"/>
    <mergeCell ref="AT34:AU34"/>
    <mergeCell ref="AV34:AY34"/>
    <mergeCell ref="AZ34:BF34"/>
    <mergeCell ref="B32:C34"/>
    <mergeCell ref="D32:S34"/>
    <mergeCell ref="T32:U32"/>
    <mergeCell ref="V32:Y32"/>
    <mergeCell ref="Z32:AF32"/>
    <mergeCell ref="AG32:AH32"/>
    <mergeCell ref="AI29:AL29"/>
    <mergeCell ref="AM29:AS29"/>
    <mergeCell ref="BH29:BN31"/>
    <mergeCell ref="T30:U30"/>
    <mergeCell ref="V30:Y30"/>
    <mergeCell ref="Z30:AF30"/>
    <mergeCell ref="AG30:AH30"/>
    <mergeCell ref="AI30:AL30"/>
    <mergeCell ref="AM30:AS30"/>
    <mergeCell ref="T31:U31"/>
    <mergeCell ref="V31:Y31"/>
    <mergeCell ref="Z31:AF31"/>
    <mergeCell ref="AG31:AH31"/>
    <mergeCell ref="AI31:AL31"/>
    <mergeCell ref="AM31:AS31"/>
    <mergeCell ref="B29:C31"/>
    <mergeCell ref="D29:S31"/>
    <mergeCell ref="T29:U29"/>
    <mergeCell ref="V29:Y29"/>
    <mergeCell ref="Z29:AF29"/>
    <mergeCell ref="AG29:AH29"/>
    <mergeCell ref="AI26:AL26"/>
    <mergeCell ref="AM26:AS26"/>
    <mergeCell ref="BH26:BN28"/>
    <mergeCell ref="T27:U27"/>
    <mergeCell ref="V27:Y27"/>
    <mergeCell ref="Z27:AF27"/>
    <mergeCell ref="AG27:AH27"/>
    <mergeCell ref="AI27:AL27"/>
    <mergeCell ref="AM27:AS27"/>
    <mergeCell ref="T28:U28"/>
    <mergeCell ref="V28:Y28"/>
    <mergeCell ref="Z28:AF28"/>
    <mergeCell ref="AG28:AH28"/>
    <mergeCell ref="AI28:AL28"/>
    <mergeCell ref="AM28:AS28"/>
    <mergeCell ref="AT28:AU28"/>
    <mergeCell ref="AV28:AY28"/>
    <mergeCell ref="AZ28:BF28"/>
    <mergeCell ref="AT29:AU29"/>
    <mergeCell ref="AV29:AY29"/>
    <mergeCell ref="AZ29:BF29"/>
    <mergeCell ref="B26:C28"/>
    <mergeCell ref="D26:S28"/>
    <mergeCell ref="T26:U26"/>
    <mergeCell ref="V26:Y26"/>
    <mergeCell ref="Z26:AF26"/>
    <mergeCell ref="AG26:AH26"/>
    <mergeCell ref="AI23:AL23"/>
    <mergeCell ref="AM23:AS23"/>
    <mergeCell ref="BH23:BN25"/>
    <mergeCell ref="T24:U24"/>
    <mergeCell ref="V24:Y24"/>
    <mergeCell ref="Z24:AF24"/>
    <mergeCell ref="AG24:AH24"/>
    <mergeCell ref="AI24:AL24"/>
    <mergeCell ref="AM24:AS24"/>
    <mergeCell ref="T25:U25"/>
    <mergeCell ref="V25:Y25"/>
    <mergeCell ref="Z25:AF25"/>
    <mergeCell ref="AG25:AH25"/>
    <mergeCell ref="AI25:AL25"/>
    <mergeCell ref="AM25:AS25"/>
    <mergeCell ref="B23:C25"/>
    <mergeCell ref="D23:S25"/>
    <mergeCell ref="T23:U23"/>
    <mergeCell ref="V23:Y23"/>
    <mergeCell ref="Z23:AF23"/>
    <mergeCell ref="AG23:AH23"/>
    <mergeCell ref="AI20:AL20"/>
    <mergeCell ref="AM20:AS20"/>
    <mergeCell ref="BH20:BN22"/>
    <mergeCell ref="T21:U21"/>
    <mergeCell ref="V21:Y21"/>
    <mergeCell ref="Z21:AF21"/>
    <mergeCell ref="AG21:AH21"/>
    <mergeCell ref="AI21:AL21"/>
    <mergeCell ref="AM21:AS21"/>
    <mergeCell ref="T22:U22"/>
    <mergeCell ref="V22:Y22"/>
    <mergeCell ref="Z22:AF22"/>
    <mergeCell ref="AG22:AH22"/>
    <mergeCell ref="AI22:AL22"/>
    <mergeCell ref="AM22:AS22"/>
    <mergeCell ref="AT20:AU20"/>
    <mergeCell ref="AV20:AY20"/>
    <mergeCell ref="AZ20:BF20"/>
    <mergeCell ref="AT21:AU21"/>
    <mergeCell ref="AV21:AY21"/>
    <mergeCell ref="AZ21:BF21"/>
    <mergeCell ref="B20:C22"/>
    <mergeCell ref="D20:S22"/>
    <mergeCell ref="T20:U20"/>
    <mergeCell ref="V20:Y20"/>
    <mergeCell ref="Z20:AF20"/>
    <mergeCell ref="AG20:AH20"/>
    <mergeCell ref="AI17:AL17"/>
    <mergeCell ref="AM17:AS17"/>
    <mergeCell ref="BH17:BN19"/>
    <mergeCell ref="T18:U18"/>
    <mergeCell ref="V18:Y18"/>
    <mergeCell ref="Z18:AF18"/>
    <mergeCell ref="AG18:AH18"/>
    <mergeCell ref="AI18:AL18"/>
    <mergeCell ref="AM18:AS18"/>
    <mergeCell ref="T19:U19"/>
    <mergeCell ref="V19:Y19"/>
    <mergeCell ref="Z19:AF19"/>
    <mergeCell ref="AG19:AH19"/>
    <mergeCell ref="AI19:AL19"/>
    <mergeCell ref="AM19:AS19"/>
    <mergeCell ref="B17:C19"/>
    <mergeCell ref="D17:S19"/>
    <mergeCell ref="T17:U17"/>
    <mergeCell ref="AI14:AL14"/>
    <mergeCell ref="AM14:AS14"/>
    <mergeCell ref="BH14:BN16"/>
    <mergeCell ref="T15:U15"/>
    <mergeCell ref="V15:Y15"/>
    <mergeCell ref="Z15:AF15"/>
    <mergeCell ref="AG15:AH15"/>
    <mergeCell ref="AI15:AL15"/>
    <mergeCell ref="AM15:AS15"/>
    <mergeCell ref="T16:U16"/>
    <mergeCell ref="V16:Y16"/>
    <mergeCell ref="Z16:AF16"/>
    <mergeCell ref="AG16:AH16"/>
    <mergeCell ref="AI16:AL16"/>
    <mergeCell ref="AM16:AS16"/>
    <mergeCell ref="AT16:AU16"/>
    <mergeCell ref="AV16:AY16"/>
    <mergeCell ref="AZ16:BF16"/>
    <mergeCell ref="BO62:CA64"/>
    <mergeCell ref="AG17:AH17"/>
    <mergeCell ref="A1:BO2"/>
    <mergeCell ref="B7:C10"/>
    <mergeCell ref="D7:S10"/>
    <mergeCell ref="AG9:AH10"/>
    <mergeCell ref="B11:C13"/>
    <mergeCell ref="D11:S13"/>
    <mergeCell ref="T11:U11"/>
    <mergeCell ref="V11:Y11"/>
    <mergeCell ref="Z11:AF11"/>
    <mergeCell ref="AG11:AH11"/>
    <mergeCell ref="AI11:AL11"/>
    <mergeCell ref="AM11:AS11"/>
    <mergeCell ref="BH11:BN13"/>
    <mergeCell ref="T12:U12"/>
    <mergeCell ref="V12:Y12"/>
    <mergeCell ref="Z12:AF12"/>
    <mergeCell ref="AI9:AL10"/>
    <mergeCell ref="AM9:AS10"/>
    <mergeCell ref="A4:BO5"/>
    <mergeCell ref="BO11:CA13"/>
    <mergeCell ref="BO7:CA10"/>
    <mergeCell ref="T7:AF8"/>
    <mergeCell ref="B65:BN66"/>
    <mergeCell ref="T9:U10"/>
    <mergeCell ref="V9:Y10"/>
    <mergeCell ref="Z9:AF10"/>
    <mergeCell ref="BH7:BN10"/>
    <mergeCell ref="AG12:AH12"/>
    <mergeCell ref="AI12:AL12"/>
    <mergeCell ref="AM12:AS12"/>
    <mergeCell ref="T13:U13"/>
    <mergeCell ref="V13:Y13"/>
    <mergeCell ref="Z13:AF13"/>
    <mergeCell ref="AG13:AH13"/>
    <mergeCell ref="AI13:AL13"/>
    <mergeCell ref="AM13:AS13"/>
    <mergeCell ref="B14:C16"/>
    <mergeCell ref="D14:S16"/>
    <mergeCell ref="T14:U14"/>
    <mergeCell ref="V14:Y14"/>
    <mergeCell ref="Z14:AF14"/>
    <mergeCell ref="AG14:AH14"/>
    <mergeCell ref="V17:Y17"/>
    <mergeCell ref="Z17:AF17"/>
    <mergeCell ref="AG7:AS8"/>
    <mergeCell ref="AT7:BF8"/>
    <mergeCell ref="AT9:AU10"/>
    <mergeCell ref="AV9:AY10"/>
    <mergeCell ref="AZ9:BF10"/>
    <mergeCell ref="AT11:AU11"/>
    <mergeCell ref="AV11:AY11"/>
    <mergeCell ref="AZ11:BF11"/>
    <mergeCell ref="AT12:AU12"/>
    <mergeCell ref="AV12:AY12"/>
    <mergeCell ref="AZ12:BF12"/>
    <mergeCell ref="AT13:AU13"/>
    <mergeCell ref="AV13:AY13"/>
    <mergeCell ref="AZ13:BF13"/>
    <mergeCell ref="AT14:AU14"/>
    <mergeCell ref="AV14:AY14"/>
    <mergeCell ref="AZ14:BF14"/>
    <mergeCell ref="AT15:AU15"/>
    <mergeCell ref="AV15:AY15"/>
    <mergeCell ref="AZ15:BF15"/>
    <mergeCell ref="AT17:AU17"/>
    <mergeCell ref="AV17:AY17"/>
    <mergeCell ref="AZ17:BF17"/>
    <mergeCell ref="AT18:AU18"/>
    <mergeCell ref="AV18:AY18"/>
    <mergeCell ref="AZ18:BF18"/>
    <mergeCell ref="AT19:AU19"/>
    <mergeCell ref="AV19:AY19"/>
    <mergeCell ref="AZ19:BF19"/>
    <mergeCell ref="AT22:AU22"/>
    <mergeCell ref="AV22:AY22"/>
    <mergeCell ref="AZ22:BF22"/>
    <mergeCell ref="AT23:AU23"/>
    <mergeCell ref="AV23:AY23"/>
    <mergeCell ref="AZ23:BF23"/>
    <mergeCell ref="AT24:AU24"/>
    <mergeCell ref="AV24:AY24"/>
    <mergeCell ref="AZ24:BF24"/>
    <mergeCell ref="AT25:AU25"/>
    <mergeCell ref="AV25:AY25"/>
    <mergeCell ref="AZ25:BF25"/>
    <mergeCell ref="AT26:AU26"/>
    <mergeCell ref="AV26:AY26"/>
    <mergeCell ref="AZ26:BF26"/>
    <mergeCell ref="AT27:AU27"/>
    <mergeCell ref="AV27:AY27"/>
    <mergeCell ref="AZ27:BF27"/>
    <mergeCell ref="AT30:AU30"/>
    <mergeCell ref="AV30:AY30"/>
    <mergeCell ref="AZ30:BF30"/>
    <mergeCell ref="AT31:AU31"/>
    <mergeCell ref="AV31:AY31"/>
    <mergeCell ref="AZ31:BF31"/>
    <mergeCell ref="AT32:AU32"/>
    <mergeCell ref="AV32:AY32"/>
    <mergeCell ref="AZ32:BF32"/>
    <mergeCell ref="AT35:AU35"/>
    <mergeCell ref="AV35:AY35"/>
    <mergeCell ref="AZ35:BF35"/>
    <mergeCell ref="AT36:AU36"/>
    <mergeCell ref="AV36:AY36"/>
    <mergeCell ref="AZ36:BF36"/>
    <mergeCell ref="AT37:AU37"/>
    <mergeCell ref="AV37:AY37"/>
    <mergeCell ref="AZ37:BF37"/>
    <mergeCell ref="AT62:AY64"/>
    <mergeCell ref="AZ62:BF64"/>
    <mergeCell ref="AT44:AU44"/>
    <mergeCell ref="AV44:AY44"/>
    <mergeCell ref="AZ44:BF44"/>
    <mergeCell ref="AT45:AU45"/>
    <mergeCell ref="AV45:AY45"/>
    <mergeCell ref="AZ45:BF45"/>
    <mergeCell ref="AT46:AU46"/>
    <mergeCell ref="AV46:AY46"/>
    <mergeCell ref="AZ46:BF46"/>
    <mergeCell ref="AT59:AU59"/>
    <mergeCell ref="AV59:AY59"/>
    <mergeCell ref="AZ59:BF59"/>
    <mergeCell ref="AT60:AU60"/>
    <mergeCell ref="AV60:AY60"/>
    <mergeCell ref="AZ60:BF60"/>
    <mergeCell ref="AT61:AU61"/>
    <mergeCell ref="AV61:AY61"/>
    <mergeCell ref="AZ61:BF61"/>
  </mergeCells>
  <printOptions horizontalCentered="1"/>
  <pageMargins left="0.23622047244094491" right="0.23622047244094491" top="0.74803149606299213" bottom="0.74803149606299213" header="0.31496062992125984" footer="0.31496062992125984"/>
  <pageSetup paperSize="9" scale="33" fitToHeight="2" orientation="portrait" r:id="rId1"/>
  <headerFooter alignWithMargins="0">
    <oddFooter>&amp;R&amp;"Arial,Grassetto"&amp;14foglio &amp;A &amp;P/&amp;N</oddFooter>
  </headerFooter>
  <rowBreaks count="1" manualBreakCount="1">
    <brk id="34" max="78" man="1"/>
  </rowBreaks>
  <extLst>
    <ext xmlns:x14="http://schemas.microsoft.com/office/spreadsheetml/2009/9/main" uri="{78C0D931-6437-407d-A8EE-F0AAD7539E65}">
      <x14:conditionalFormattings>
        <x14:conditionalFormatting xmlns:xm="http://schemas.microsoft.com/office/excel/2006/main">
          <x14:cfRule type="cellIs" priority="1" stopIfTrue="1" operator="notEqual" id="{C766D32A-B5C7-4FC4-84E7-1A40C2AB254C}">
            <xm:f>Invest!$BP$114</xm:f>
            <x14:dxf>
              <fill>
                <patternFill>
                  <bgColor theme="9" tint="-0.24994659260841701"/>
                </patternFill>
              </fill>
            </x14:dxf>
          </x14:cfRule>
          <x14:cfRule type="cellIs" priority="2" stopIfTrue="1" operator="equal" id="{2A7859A0-1797-4678-A190-CC8F590926E3}">
            <xm:f>Invest!$BP$114</xm:f>
            <x14:dxf>
              <fill>
                <patternFill>
                  <bgColor rgb="FF92D050"/>
                </patternFill>
              </fill>
            </x14:dxf>
          </x14:cfRule>
          <xm:sqref>BH62:BN64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pageSetUpPr fitToPage="1"/>
  </sheetPr>
  <dimension ref="A1:CO111"/>
  <sheetViews>
    <sheetView showGridLines="0" view="pageBreakPreview" zoomScale="50" zoomScaleNormal="55" zoomScaleSheetLayoutView="50" zoomScalePageLayoutView="25" workbookViewId="0">
      <selection activeCell="Y31" sqref="Y31:AL33"/>
    </sheetView>
  </sheetViews>
  <sheetFormatPr defaultColWidth="3.85546875" defaultRowHeight="20.25" customHeight="1" x14ac:dyDescent="0.25"/>
  <cols>
    <col min="1" max="53" width="3.85546875" style="52" customWidth="1"/>
    <col min="54" max="54" width="5.42578125" style="52" customWidth="1"/>
    <col min="55" max="56" width="3.85546875" style="52" customWidth="1"/>
    <col min="57" max="16384" width="3.85546875" style="52"/>
  </cols>
  <sheetData>
    <row r="1" spans="1:93" s="56" customFormat="1" ht="30" x14ac:dyDescent="0.2">
      <c r="A1" s="725" t="s">
        <v>27</v>
      </c>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55"/>
      <c r="BF1" s="55"/>
      <c r="BG1" s="55"/>
      <c r="BH1" s="55"/>
      <c r="BI1" s="55"/>
      <c r="BJ1" s="55"/>
      <c r="BQ1" s="671"/>
      <c r="BR1" s="671"/>
      <c r="BS1" s="671"/>
      <c r="BT1" s="671"/>
      <c r="BU1" s="671"/>
      <c r="BV1" s="671"/>
      <c r="BW1" s="671"/>
      <c r="BX1" s="671"/>
      <c r="BY1" s="671"/>
      <c r="BZ1" s="671"/>
      <c r="CA1" s="671"/>
      <c r="CB1" s="671"/>
      <c r="CC1" s="671"/>
      <c r="CD1" s="671"/>
      <c r="CE1" s="671"/>
      <c r="CF1" s="671"/>
      <c r="CG1" s="672"/>
      <c r="CH1" s="219"/>
      <c r="CI1" s="219"/>
      <c r="CJ1" s="219"/>
      <c r="CK1" s="219"/>
      <c r="CL1" s="219"/>
      <c r="CM1" s="219"/>
      <c r="CN1" s="219"/>
      <c r="CO1" s="219"/>
    </row>
    <row r="2" spans="1:93" s="56" customFormat="1" ht="30" x14ac:dyDescent="0.2">
      <c r="A2" s="725"/>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55"/>
      <c r="BF2" s="55"/>
      <c r="BG2" s="55"/>
      <c r="BH2" s="55"/>
      <c r="BI2" s="55"/>
      <c r="BJ2" s="55"/>
      <c r="BQ2" s="724"/>
      <c r="BR2" s="724"/>
      <c r="BS2" s="724"/>
      <c r="BT2" s="724"/>
      <c r="BU2" s="724"/>
      <c r="BV2" s="724"/>
      <c r="BW2" s="724"/>
      <c r="BX2" s="724"/>
      <c r="BY2" s="724"/>
      <c r="BZ2" s="724"/>
      <c r="CA2" s="724"/>
      <c r="CB2" s="724"/>
      <c r="CC2" s="724"/>
      <c r="CD2" s="724"/>
      <c r="CE2" s="724"/>
      <c r="CF2" s="724"/>
      <c r="CG2" s="724"/>
      <c r="CH2" s="219"/>
      <c r="CI2" s="219"/>
      <c r="CJ2" s="219"/>
      <c r="CK2" s="219"/>
      <c r="CL2" s="219"/>
      <c r="CM2" s="219"/>
      <c r="CN2" s="219"/>
      <c r="CO2" s="219"/>
    </row>
    <row r="3" spans="1:93" s="1" customFormat="1" ht="20.25" customHeight="1" x14ac:dyDescent="0.25">
      <c r="A3" s="52"/>
      <c r="B3" s="52"/>
      <c r="BQ3" s="46"/>
      <c r="BR3" s="46"/>
      <c r="BS3" s="46"/>
      <c r="BT3" s="46"/>
      <c r="BU3" s="46"/>
      <c r="BV3" s="46"/>
      <c r="BW3" s="46"/>
      <c r="BX3" s="46"/>
      <c r="BY3" s="46"/>
      <c r="BZ3" s="46"/>
      <c r="CA3" s="46"/>
      <c r="CB3" s="46"/>
      <c r="CC3" s="46"/>
      <c r="CD3" s="46"/>
      <c r="CE3" s="46"/>
      <c r="CF3" s="46"/>
      <c r="CG3" s="46"/>
      <c r="CH3" s="46"/>
      <c r="CI3" s="46"/>
      <c r="CJ3" s="46"/>
      <c r="CK3" s="46"/>
      <c r="CL3" s="46"/>
      <c r="CM3" s="46"/>
      <c r="CN3" s="46"/>
      <c r="CO3" s="46"/>
    </row>
    <row r="4" spans="1:93" s="29" customFormat="1" ht="20.25" customHeight="1" x14ac:dyDescent="0.35">
      <c r="A4" s="57" t="s">
        <v>116</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47"/>
      <c r="AN4" s="47"/>
      <c r="AO4" s="47"/>
      <c r="AP4" s="47"/>
      <c r="AQ4" s="47"/>
      <c r="AR4" s="47"/>
      <c r="AS4" s="47"/>
      <c r="AT4" s="47"/>
      <c r="AU4" s="47"/>
      <c r="AV4" s="47"/>
      <c r="AW4" s="47"/>
      <c r="AX4" s="47"/>
      <c r="AY4" s="47"/>
      <c r="AZ4" s="47"/>
      <c r="BA4" s="47"/>
      <c r="BB4" s="47"/>
      <c r="BC4" s="47"/>
      <c r="BD4" s="4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row>
    <row r="5" spans="1:93" s="1" customFormat="1" ht="20.25" customHeight="1" x14ac:dyDescent="0.25">
      <c r="A5" s="2"/>
      <c r="B5" s="87"/>
      <c r="BQ5" s="46"/>
      <c r="BR5" s="46"/>
      <c r="BS5" s="46"/>
      <c r="BT5" s="46"/>
      <c r="BU5" s="46"/>
      <c r="BV5" s="46"/>
      <c r="BW5" s="46"/>
      <c r="BX5" s="46"/>
      <c r="BY5" s="46"/>
      <c r="BZ5" s="46"/>
      <c r="CA5" s="46"/>
      <c r="CB5" s="46"/>
      <c r="CC5" s="46"/>
      <c r="CD5" s="46"/>
      <c r="CE5" s="46"/>
      <c r="CF5" s="46"/>
      <c r="CG5" s="46"/>
      <c r="CH5" s="46"/>
      <c r="CI5" s="46"/>
      <c r="CJ5" s="46"/>
      <c r="CK5" s="46"/>
      <c r="CL5" s="46"/>
      <c r="CM5" s="46"/>
      <c r="CN5" s="46"/>
      <c r="CO5" s="46"/>
    </row>
    <row r="6" spans="1:93" s="1" customFormat="1" ht="20.25" customHeight="1" x14ac:dyDescent="0.25">
      <c r="A6" s="2"/>
      <c r="B6" s="87"/>
      <c r="BQ6" s="46"/>
      <c r="BR6" s="46"/>
      <c r="BS6" s="46"/>
      <c r="BT6" s="46"/>
      <c r="BU6" s="46"/>
      <c r="BV6" s="46"/>
      <c r="BW6" s="46"/>
      <c r="BX6" s="46"/>
      <c r="BY6" s="46"/>
      <c r="BZ6" s="46"/>
      <c r="CA6" s="46"/>
      <c r="CB6" s="46"/>
      <c r="CC6" s="46"/>
      <c r="CD6" s="46"/>
      <c r="CE6" s="46"/>
      <c r="CF6" s="46"/>
      <c r="CG6" s="46"/>
      <c r="CH6" s="46"/>
      <c r="CI6" s="46"/>
      <c r="CJ6" s="46"/>
      <c r="CK6" s="46"/>
      <c r="CL6" s="46"/>
      <c r="CM6" s="46"/>
      <c r="CN6" s="46"/>
      <c r="CO6" s="46"/>
    </row>
    <row r="7" spans="1:93" s="1" customFormat="1" ht="20.25" customHeight="1" x14ac:dyDescent="0.25">
      <c r="A7" s="2"/>
      <c r="B7" s="709"/>
      <c r="C7" s="710"/>
      <c r="D7" s="700" t="s">
        <v>247</v>
      </c>
      <c r="E7" s="701"/>
      <c r="F7" s="701"/>
      <c r="G7" s="701"/>
      <c r="H7" s="701"/>
      <c r="I7" s="701"/>
      <c r="J7" s="701"/>
      <c r="K7" s="701"/>
      <c r="L7" s="701"/>
      <c r="M7" s="701"/>
      <c r="N7" s="701"/>
      <c r="O7" s="701"/>
      <c r="P7" s="701"/>
      <c r="Q7" s="701"/>
      <c r="R7" s="701"/>
      <c r="S7" s="702"/>
      <c r="T7" s="715" t="s">
        <v>58</v>
      </c>
      <c r="U7" s="716"/>
      <c r="V7" s="716"/>
      <c r="W7" s="716"/>
      <c r="X7" s="717"/>
      <c r="Y7" s="691" t="s">
        <v>26</v>
      </c>
      <c r="Z7" s="692"/>
      <c r="AA7" s="692"/>
      <c r="AB7" s="692"/>
      <c r="AC7" s="692"/>
      <c r="AD7" s="692"/>
      <c r="AE7" s="692"/>
      <c r="AF7" s="692"/>
      <c r="AG7" s="692"/>
      <c r="AH7" s="692"/>
      <c r="AI7" s="693"/>
      <c r="AJ7" s="673" t="s">
        <v>42</v>
      </c>
      <c r="AK7" s="674"/>
      <c r="AL7" s="675"/>
      <c r="AM7" s="682" t="s">
        <v>43</v>
      </c>
      <c r="AN7" s="683"/>
      <c r="AO7" s="683"/>
      <c r="AP7" s="683"/>
      <c r="AQ7" s="683"/>
      <c r="AR7" s="683"/>
      <c r="AS7" s="683"/>
      <c r="AT7" s="683"/>
      <c r="AU7" s="683"/>
      <c r="AV7" s="684"/>
      <c r="BQ7" s="46"/>
      <c r="BR7" s="46"/>
      <c r="BS7" s="46"/>
      <c r="BT7" s="46"/>
      <c r="BU7" s="46"/>
      <c r="BV7" s="46"/>
      <c r="BW7" s="46"/>
      <c r="BX7" s="46"/>
      <c r="BY7" s="46"/>
      <c r="BZ7" s="46"/>
      <c r="CA7" s="46"/>
      <c r="CB7" s="46"/>
      <c r="CC7" s="46"/>
      <c r="CD7" s="46"/>
      <c r="CE7" s="46"/>
      <c r="CF7" s="46"/>
      <c r="CG7" s="46"/>
      <c r="CH7" s="46"/>
      <c r="CI7" s="46"/>
      <c r="CJ7" s="46"/>
      <c r="CK7" s="46"/>
      <c r="CL7" s="46"/>
      <c r="CM7" s="46"/>
      <c r="CN7" s="46"/>
      <c r="CO7" s="46"/>
    </row>
    <row r="8" spans="1:93" s="1" customFormat="1" ht="20.25" customHeight="1" x14ac:dyDescent="0.25">
      <c r="A8" s="2"/>
      <c r="B8" s="711"/>
      <c r="C8" s="712"/>
      <c r="D8" s="703"/>
      <c r="E8" s="704"/>
      <c r="F8" s="704"/>
      <c r="G8" s="704"/>
      <c r="H8" s="704"/>
      <c r="I8" s="704"/>
      <c r="J8" s="704"/>
      <c r="K8" s="704"/>
      <c r="L8" s="704"/>
      <c r="M8" s="704"/>
      <c r="N8" s="704"/>
      <c r="O8" s="704"/>
      <c r="P8" s="704"/>
      <c r="Q8" s="704"/>
      <c r="R8" s="704"/>
      <c r="S8" s="705"/>
      <c r="T8" s="718"/>
      <c r="U8" s="719"/>
      <c r="V8" s="719"/>
      <c r="W8" s="719"/>
      <c r="X8" s="720"/>
      <c r="Y8" s="694"/>
      <c r="Z8" s="695"/>
      <c r="AA8" s="695"/>
      <c r="AB8" s="695"/>
      <c r="AC8" s="695"/>
      <c r="AD8" s="695"/>
      <c r="AE8" s="695"/>
      <c r="AF8" s="695"/>
      <c r="AG8" s="695"/>
      <c r="AH8" s="695"/>
      <c r="AI8" s="696"/>
      <c r="AJ8" s="676"/>
      <c r="AK8" s="677"/>
      <c r="AL8" s="678"/>
      <c r="AM8" s="685"/>
      <c r="AN8" s="686"/>
      <c r="AO8" s="686"/>
      <c r="AP8" s="686"/>
      <c r="AQ8" s="686"/>
      <c r="AR8" s="686"/>
      <c r="AS8" s="686"/>
      <c r="AT8" s="686"/>
      <c r="AU8" s="686"/>
      <c r="AV8" s="687"/>
      <c r="BQ8" s="46"/>
      <c r="BR8" s="46"/>
      <c r="BS8" s="46"/>
      <c r="BT8" s="46"/>
      <c r="BU8" s="46"/>
      <c r="BV8" s="46"/>
      <c r="BW8" s="46"/>
      <c r="BX8" s="46"/>
      <c r="BY8" s="46"/>
      <c r="BZ8" s="46"/>
      <c r="CA8" s="46"/>
      <c r="CB8" s="46"/>
      <c r="CC8" s="46"/>
      <c r="CD8" s="46"/>
      <c r="CE8" s="46"/>
      <c r="CF8" s="46"/>
      <c r="CG8" s="46"/>
      <c r="CH8" s="46"/>
      <c r="CI8" s="46"/>
      <c r="CJ8" s="46"/>
      <c r="CK8" s="46"/>
      <c r="CL8" s="46"/>
      <c r="CM8" s="46"/>
      <c r="CN8" s="46"/>
      <c r="CO8" s="46"/>
    </row>
    <row r="9" spans="1:93" s="1" customFormat="1" ht="20.25" customHeight="1" x14ac:dyDescent="0.25">
      <c r="A9" s="2"/>
      <c r="B9" s="711"/>
      <c r="C9" s="712"/>
      <c r="D9" s="703"/>
      <c r="E9" s="704"/>
      <c r="F9" s="704"/>
      <c r="G9" s="704"/>
      <c r="H9" s="704"/>
      <c r="I9" s="704"/>
      <c r="J9" s="704"/>
      <c r="K9" s="704"/>
      <c r="L9" s="704"/>
      <c r="M9" s="704"/>
      <c r="N9" s="704"/>
      <c r="O9" s="704"/>
      <c r="P9" s="704"/>
      <c r="Q9" s="704"/>
      <c r="R9" s="704"/>
      <c r="S9" s="705"/>
      <c r="T9" s="718"/>
      <c r="U9" s="719"/>
      <c r="V9" s="719"/>
      <c r="W9" s="719"/>
      <c r="X9" s="720"/>
      <c r="Y9" s="694"/>
      <c r="Z9" s="695"/>
      <c r="AA9" s="695"/>
      <c r="AB9" s="695"/>
      <c r="AC9" s="695"/>
      <c r="AD9" s="695"/>
      <c r="AE9" s="695"/>
      <c r="AF9" s="695"/>
      <c r="AG9" s="695"/>
      <c r="AH9" s="695"/>
      <c r="AI9" s="696"/>
      <c r="AJ9" s="676"/>
      <c r="AK9" s="677"/>
      <c r="AL9" s="678"/>
      <c r="AM9" s="685"/>
      <c r="AN9" s="686"/>
      <c r="AO9" s="686"/>
      <c r="AP9" s="686"/>
      <c r="AQ9" s="686"/>
      <c r="AR9" s="686"/>
      <c r="AS9" s="686"/>
      <c r="AT9" s="686"/>
      <c r="AU9" s="686"/>
      <c r="AV9" s="687"/>
      <c r="BQ9" s="46"/>
      <c r="BR9" s="46"/>
      <c r="BS9" s="46"/>
      <c r="BT9" s="46"/>
      <c r="BU9" s="46"/>
      <c r="BV9" s="46"/>
      <c r="BW9" s="46"/>
      <c r="BX9" s="46"/>
      <c r="BY9" s="46"/>
      <c r="BZ9" s="46"/>
      <c r="CA9" s="46"/>
      <c r="CB9" s="46"/>
      <c r="CC9" s="46"/>
      <c r="CD9" s="46"/>
      <c r="CE9" s="46"/>
      <c r="CF9" s="46"/>
      <c r="CG9" s="46"/>
      <c r="CH9" s="46"/>
      <c r="CI9" s="46"/>
      <c r="CJ9" s="46"/>
      <c r="CK9" s="46"/>
      <c r="CL9" s="46"/>
      <c r="CM9" s="46"/>
      <c r="CN9" s="46"/>
      <c r="CO9" s="46"/>
    </row>
    <row r="10" spans="1:93" s="1" customFormat="1" ht="20.25" customHeight="1" x14ac:dyDescent="0.25">
      <c r="A10" s="2"/>
      <c r="B10" s="711"/>
      <c r="C10" s="712"/>
      <c r="D10" s="703"/>
      <c r="E10" s="704"/>
      <c r="F10" s="704"/>
      <c r="G10" s="704"/>
      <c r="H10" s="704"/>
      <c r="I10" s="704"/>
      <c r="J10" s="704"/>
      <c r="K10" s="704"/>
      <c r="L10" s="704"/>
      <c r="M10" s="704"/>
      <c r="N10" s="704"/>
      <c r="O10" s="704"/>
      <c r="P10" s="704"/>
      <c r="Q10" s="704"/>
      <c r="R10" s="704"/>
      <c r="S10" s="705"/>
      <c r="T10" s="718"/>
      <c r="U10" s="719"/>
      <c r="V10" s="719"/>
      <c r="W10" s="719"/>
      <c r="X10" s="720"/>
      <c r="Y10" s="694"/>
      <c r="Z10" s="695"/>
      <c r="AA10" s="695"/>
      <c r="AB10" s="695"/>
      <c r="AC10" s="695"/>
      <c r="AD10" s="695"/>
      <c r="AE10" s="695"/>
      <c r="AF10" s="695"/>
      <c r="AG10" s="695"/>
      <c r="AH10" s="695"/>
      <c r="AI10" s="696"/>
      <c r="AJ10" s="676"/>
      <c r="AK10" s="677"/>
      <c r="AL10" s="678"/>
      <c r="AM10" s="685"/>
      <c r="AN10" s="686"/>
      <c r="AO10" s="686"/>
      <c r="AP10" s="686"/>
      <c r="AQ10" s="686"/>
      <c r="AR10" s="686"/>
      <c r="AS10" s="686"/>
      <c r="AT10" s="686"/>
      <c r="AU10" s="686"/>
      <c r="AV10" s="687"/>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row>
    <row r="11" spans="1:93" s="1" customFormat="1" ht="20.25" customHeight="1" x14ac:dyDescent="0.25">
      <c r="A11" s="2"/>
      <c r="B11" s="711"/>
      <c r="C11" s="712"/>
      <c r="D11" s="703"/>
      <c r="E11" s="704"/>
      <c r="F11" s="704"/>
      <c r="G11" s="704"/>
      <c r="H11" s="704"/>
      <c r="I11" s="704"/>
      <c r="J11" s="704"/>
      <c r="K11" s="704"/>
      <c r="L11" s="704"/>
      <c r="M11" s="704"/>
      <c r="N11" s="704"/>
      <c r="O11" s="704"/>
      <c r="P11" s="704"/>
      <c r="Q11" s="704"/>
      <c r="R11" s="704"/>
      <c r="S11" s="705"/>
      <c r="T11" s="718"/>
      <c r="U11" s="719"/>
      <c r="V11" s="719"/>
      <c r="W11" s="719"/>
      <c r="X11" s="720"/>
      <c r="Y11" s="694"/>
      <c r="Z11" s="695"/>
      <c r="AA11" s="695"/>
      <c r="AB11" s="695"/>
      <c r="AC11" s="695"/>
      <c r="AD11" s="695"/>
      <c r="AE11" s="695"/>
      <c r="AF11" s="695"/>
      <c r="AG11" s="695"/>
      <c r="AH11" s="695"/>
      <c r="AI11" s="696"/>
      <c r="AJ11" s="676"/>
      <c r="AK11" s="677"/>
      <c r="AL11" s="678"/>
      <c r="AM11" s="685"/>
      <c r="AN11" s="686"/>
      <c r="AO11" s="686"/>
      <c r="AP11" s="686"/>
      <c r="AQ11" s="686"/>
      <c r="AR11" s="686"/>
      <c r="AS11" s="686"/>
      <c r="AT11" s="686"/>
      <c r="AU11" s="686"/>
      <c r="AV11" s="687"/>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row>
    <row r="12" spans="1:93" s="1" customFormat="1" ht="20.25" customHeight="1" x14ac:dyDescent="0.25">
      <c r="A12" s="2"/>
      <c r="B12" s="711"/>
      <c r="C12" s="712"/>
      <c r="D12" s="703"/>
      <c r="E12" s="704"/>
      <c r="F12" s="704"/>
      <c r="G12" s="704"/>
      <c r="H12" s="704"/>
      <c r="I12" s="704"/>
      <c r="J12" s="704"/>
      <c r="K12" s="704"/>
      <c r="L12" s="704"/>
      <c r="M12" s="704"/>
      <c r="N12" s="704"/>
      <c r="O12" s="704"/>
      <c r="P12" s="704"/>
      <c r="Q12" s="704"/>
      <c r="R12" s="704"/>
      <c r="S12" s="705"/>
      <c r="T12" s="718"/>
      <c r="U12" s="719"/>
      <c r="V12" s="719"/>
      <c r="W12" s="719"/>
      <c r="X12" s="720"/>
      <c r="Y12" s="694"/>
      <c r="Z12" s="695"/>
      <c r="AA12" s="695"/>
      <c r="AB12" s="695"/>
      <c r="AC12" s="695"/>
      <c r="AD12" s="695"/>
      <c r="AE12" s="695"/>
      <c r="AF12" s="695"/>
      <c r="AG12" s="695"/>
      <c r="AH12" s="695"/>
      <c r="AI12" s="696"/>
      <c r="AJ12" s="676"/>
      <c r="AK12" s="677"/>
      <c r="AL12" s="678"/>
      <c r="AM12" s="685"/>
      <c r="AN12" s="686"/>
      <c r="AO12" s="686"/>
      <c r="AP12" s="686"/>
      <c r="AQ12" s="686"/>
      <c r="AR12" s="686"/>
      <c r="AS12" s="686"/>
      <c r="AT12" s="686"/>
      <c r="AU12" s="686"/>
      <c r="AV12" s="687"/>
    </row>
    <row r="13" spans="1:93" s="1" customFormat="1" ht="20.25" customHeight="1" x14ac:dyDescent="0.25">
      <c r="A13" s="2"/>
      <c r="B13" s="711"/>
      <c r="C13" s="712"/>
      <c r="D13" s="703"/>
      <c r="E13" s="704"/>
      <c r="F13" s="704"/>
      <c r="G13" s="704"/>
      <c r="H13" s="704"/>
      <c r="I13" s="704"/>
      <c r="J13" s="704"/>
      <c r="K13" s="704"/>
      <c r="L13" s="704"/>
      <c r="M13" s="704"/>
      <c r="N13" s="704"/>
      <c r="O13" s="704"/>
      <c r="P13" s="704"/>
      <c r="Q13" s="704"/>
      <c r="R13" s="704"/>
      <c r="S13" s="705"/>
      <c r="T13" s="718"/>
      <c r="U13" s="719"/>
      <c r="V13" s="719"/>
      <c r="W13" s="719"/>
      <c r="X13" s="720"/>
      <c r="Y13" s="694"/>
      <c r="Z13" s="695"/>
      <c r="AA13" s="695"/>
      <c r="AB13" s="695"/>
      <c r="AC13" s="695"/>
      <c r="AD13" s="695"/>
      <c r="AE13" s="695"/>
      <c r="AF13" s="695"/>
      <c r="AG13" s="695"/>
      <c r="AH13" s="695"/>
      <c r="AI13" s="696"/>
      <c r="AJ13" s="676"/>
      <c r="AK13" s="677"/>
      <c r="AL13" s="678"/>
      <c r="AM13" s="685"/>
      <c r="AN13" s="686"/>
      <c r="AO13" s="686"/>
      <c r="AP13" s="686"/>
      <c r="AQ13" s="686"/>
      <c r="AR13" s="686"/>
      <c r="AS13" s="686"/>
      <c r="AT13" s="686"/>
      <c r="AU13" s="686"/>
      <c r="AV13" s="687"/>
    </row>
    <row r="14" spans="1:93" s="1" customFormat="1" ht="20.25" customHeight="1" x14ac:dyDescent="0.25">
      <c r="A14" s="2"/>
      <c r="B14" s="711"/>
      <c r="C14" s="712"/>
      <c r="D14" s="703"/>
      <c r="E14" s="704"/>
      <c r="F14" s="704"/>
      <c r="G14" s="704"/>
      <c r="H14" s="704"/>
      <c r="I14" s="704"/>
      <c r="J14" s="704"/>
      <c r="K14" s="704"/>
      <c r="L14" s="704"/>
      <c r="M14" s="704"/>
      <c r="N14" s="704"/>
      <c r="O14" s="704"/>
      <c r="P14" s="704"/>
      <c r="Q14" s="704"/>
      <c r="R14" s="704"/>
      <c r="S14" s="705"/>
      <c r="T14" s="718"/>
      <c r="U14" s="719"/>
      <c r="V14" s="719"/>
      <c r="W14" s="719"/>
      <c r="X14" s="720"/>
      <c r="Y14" s="694"/>
      <c r="Z14" s="695"/>
      <c r="AA14" s="695"/>
      <c r="AB14" s="695"/>
      <c r="AC14" s="695"/>
      <c r="AD14" s="695"/>
      <c r="AE14" s="695"/>
      <c r="AF14" s="695"/>
      <c r="AG14" s="695"/>
      <c r="AH14" s="695"/>
      <c r="AI14" s="696"/>
      <c r="AJ14" s="676"/>
      <c r="AK14" s="677"/>
      <c r="AL14" s="678"/>
      <c r="AM14" s="685"/>
      <c r="AN14" s="686"/>
      <c r="AO14" s="686"/>
      <c r="AP14" s="686"/>
      <c r="AQ14" s="686"/>
      <c r="AR14" s="686"/>
      <c r="AS14" s="686"/>
      <c r="AT14" s="686"/>
      <c r="AU14" s="686"/>
      <c r="AV14" s="687"/>
    </row>
    <row r="15" spans="1:93" s="1" customFormat="1" ht="20.25" customHeight="1" x14ac:dyDescent="0.25">
      <c r="A15" s="2"/>
      <c r="B15" s="713"/>
      <c r="C15" s="714"/>
      <c r="D15" s="706"/>
      <c r="E15" s="707"/>
      <c r="F15" s="707"/>
      <c r="G15" s="707"/>
      <c r="H15" s="707"/>
      <c r="I15" s="707"/>
      <c r="J15" s="707"/>
      <c r="K15" s="707"/>
      <c r="L15" s="707"/>
      <c r="M15" s="707"/>
      <c r="N15" s="707"/>
      <c r="O15" s="707"/>
      <c r="P15" s="707"/>
      <c r="Q15" s="707"/>
      <c r="R15" s="707"/>
      <c r="S15" s="708"/>
      <c r="T15" s="721"/>
      <c r="U15" s="722"/>
      <c r="V15" s="722"/>
      <c r="W15" s="722"/>
      <c r="X15" s="723"/>
      <c r="Y15" s="697"/>
      <c r="Z15" s="698"/>
      <c r="AA15" s="698"/>
      <c r="AB15" s="698"/>
      <c r="AC15" s="698"/>
      <c r="AD15" s="698"/>
      <c r="AE15" s="698"/>
      <c r="AF15" s="698"/>
      <c r="AG15" s="698"/>
      <c r="AH15" s="698"/>
      <c r="AI15" s="699"/>
      <c r="AJ15" s="679"/>
      <c r="AK15" s="680"/>
      <c r="AL15" s="681"/>
      <c r="AM15" s="688"/>
      <c r="AN15" s="689"/>
      <c r="AO15" s="689"/>
      <c r="AP15" s="689"/>
      <c r="AQ15" s="689"/>
      <c r="AR15" s="689"/>
      <c r="AS15" s="689"/>
      <c r="AT15" s="689"/>
      <c r="AU15" s="689"/>
      <c r="AV15" s="690"/>
    </row>
    <row r="16" spans="1:93" s="48" customFormat="1" ht="20.25" customHeight="1" x14ac:dyDescent="0.25">
      <c r="A16" s="38"/>
      <c r="B16" s="578" t="s">
        <v>17</v>
      </c>
      <c r="C16" s="578"/>
      <c r="D16" s="643" t="str">
        <f>IF(Invest!D12=0,"",Invest!D12)</f>
        <v>1A ATTIVITA' AGRITURISTICHE - A1 IMMOBILI - 1 opere edili di recupero dei fabbricati aziendali esistenti riconducibili agli interventi di manutenzione straordinaria o restauro e risanamento conservativo o ristrutturazione edilizia (art 3 lettere b,c,d DPR 6/6/2001 n. 380)</v>
      </c>
      <c r="E16" s="644"/>
      <c r="F16" s="644"/>
      <c r="G16" s="644"/>
      <c r="H16" s="644"/>
      <c r="I16" s="644"/>
      <c r="J16" s="644"/>
      <c r="K16" s="644"/>
      <c r="L16" s="644"/>
      <c r="M16" s="644"/>
      <c r="N16" s="644"/>
      <c r="O16" s="644"/>
      <c r="P16" s="644"/>
      <c r="Q16" s="644"/>
      <c r="R16" s="644"/>
      <c r="S16" s="645"/>
      <c r="T16" s="660" t="str">
        <f>Invest!BK12</f>
        <v>es. F1 / CM1 per Fabbricato 1 e Computo Metrico 1</v>
      </c>
      <c r="U16" s="660"/>
      <c r="V16" s="660"/>
      <c r="W16" s="660"/>
      <c r="X16" s="660"/>
      <c r="Y16" s="661">
        <f>Invest!BP12</f>
        <v>0</v>
      </c>
      <c r="Z16" s="662"/>
      <c r="AA16" s="662"/>
      <c r="AB16" s="662"/>
      <c r="AC16" s="662"/>
      <c r="AD16" s="662"/>
      <c r="AE16" s="662"/>
      <c r="AF16" s="662"/>
      <c r="AG16" s="662"/>
      <c r="AH16" s="662"/>
      <c r="AI16" s="663"/>
      <c r="AJ16" s="629">
        <v>0.5</v>
      </c>
      <c r="AK16" s="629"/>
      <c r="AL16" s="629"/>
      <c r="AM16" s="630">
        <f>Y16*AJ16</f>
        <v>0</v>
      </c>
      <c r="AN16" s="630"/>
      <c r="AO16" s="630"/>
      <c r="AP16" s="630"/>
      <c r="AQ16" s="630"/>
      <c r="AR16" s="630"/>
      <c r="AS16" s="630"/>
      <c r="AT16" s="630"/>
      <c r="AU16" s="630"/>
      <c r="AV16" s="630"/>
    </row>
    <row r="17" spans="1:48" s="48" customFormat="1" ht="20.25" customHeight="1" x14ac:dyDescent="0.25">
      <c r="A17" s="38"/>
      <c r="B17" s="578"/>
      <c r="C17" s="578"/>
      <c r="D17" s="646"/>
      <c r="E17" s="647"/>
      <c r="F17" s="647"/>
      <c r="G17" s="647"/>
      <c r="H17" s="647"/>
      <c r="I17" s="647"/>
      <c r="J17" s="647"/>
      <c r="K17" s="647"/>
      <c r="L17" s="647"/>
      <c r="M17" s="647"/>
      <c r="N17" s="647"/>
      <c r="O17" s="647"/>
      <c r="P17" s="647"/>
      <c r="Q17" s="647"/>
      <c r="R17" s="647"/>
      <c r="S17" s="648"/>
      <c r="T17" s="660"/>
      <c r="U17" s="660"/>
      <c r="V17" s="660"/>
      <c r="W17" s="660"/>
      <c r="X17" s="660"/>
      <c r="Y17" s="664"/>
      <c r="Z17" s="665"/>
      <c r="AA17" s="665"/>
      <c r="AB17" s="665"/>
      <c r="AC17" s="665"/>
      <c r="AD17" s="665"/>
      <c r="AE17" s="665"/>
      <c r="AF17" s="665"/>
      <c r="AG17" s="665"/>
      <c r="AH17" s="665"/>
      <c r="AI17" s="666"/>
      <c r="AJ17" s="629"/>
      <c r="AK17" s="629"/>
      <c r="AL17" s="629"/>
      <c r="AM17" s="630"/>
      <c r="AN17" s="630"/>
      <c r="AO17" s="630"/>
      <c r="AP17" s="630"/>
      <c r="AQ17" s="630"/>
      <c r="AR17" s="630"/>
      <c r="AS17" s="630"/>
      <c r="AT17" s="630"/>
      <c r="AU17" s="630"/>
      <c r="AV17" s="630"/>
    </row>
    <row r="18" spans="1:48" s="48" customFormat="1" ht="20.25" customHeight="1" x14ac:dyDescent="0.25">
      <c r="A18" s="38"/>
      <c r="B18" s="578"/>
      <c r="C18" s="578"/>
      <c r="D18" s="649"/>
      <c r="E18" s="650"/>
      <c r="F18" s="650"/>
      <c r="G18" s="650"/>
      <c r="H18" s="650"/>
      <c r="I18" s="650"/>
      <c r="J18" s="650"/>
      <c r="K18" s="650"/>
      <c r="L18" s="650"/>
      <c r="M18" s="650"/>
      <c r="N18" s="650"/>
      <c r="O18" s="650"/>
      <c r="P18" s="650"/>
      <c r="Q18" s="650"/>
      <c r="R18" s="650"/>
      <c r="S18" s="651"/>
      <c r="T18" s="660"/>
      <c r="U18" s="660"/>
      <c r="V18" s="660"/>
      <c r="W18" s="660"/>
      <c r="X18" s="660"/>
      <c r="Y18" s="667"/>
      <c r="Z18" s="668"/>
      <c r="AA18" s="668"/>
      <c r="AB18" s="668"/>
      <c r="AC18" s="668"/>
      <c r="AD18" s="668"/>
      <c r="AE18" s="668"/>
      <c r="AF18" s="668"/>
      <c r="AG18" s="668"/>
      <c r="AH18" s="668"/>
      <c r="AI18" s="669"/>
      <c r="AJ18" s="629"/>
      <c r="AK18" s="629"/>
      <c r="AL18" s="629"/>
      <c r="AM18" s="630"/>
      <c r="AN18" s="630"/>
      <c r="AO18" s="630"/>
      <c r="AP18" s="630"/>
      <c r="AQ18" s="630"/>
      <c r="AR18" s="630"/>
      <c r="AS18" s="630"/>
      <c r="AT18" s="630"/>
      <c r="AU18" s="630"/>
      <c r="AV18" s="630"/>
    </row>
    <row r="19" spans="1:48" s="48" customFormat="1" ht="20.25" customHeight="1" x14ac:dyDescent="0.25">
      <c r="A19" s="38"/>
      <c r="B19" s="578" t="s">
        <v>18</v>
      </c>
      <c r="C19" s="578"/>
      <c r="D19" s="643" t="str">
        <f>IF(Invest!D18=0,"",Invest!D18)</f>
        <v/>
      </c>
      <c r="E19" s="644"/>
      <c r="F19" s="644"/>
      <c r="G19" s="644"/>
      <c r="H19" s="644"/>
      <c r="I19" s="644"/>
      <c r="J19" s="644"/>
      <c r="K19" s="644"/>
      <c r="L19" s="644"/>
      <c r="M19" s="644"/>
      <c r="N19" s="644"/>
      <c r="O19" s="644"/>
      <c r="P19" s="644"/>
      <c r="Q19" s="644"/>
      <c r="R19" s="644"/>
      <c r="S19" s="645"/>
      <c r="T19" s="670">
        <f>Invest!BK18</f>
        <v>0</v>
      </c>
      <c r="U19" s="660"/>
      <c r="V19" s="660"/>
      <c r="W19" s="660"/>
      <c r="X19" s="660"/>
      <c r="Y19" s="661">
        <f>Invest!BP18</f>
        <v>0</v>
      </c>
      <c r="Z19" s="662"/>
      <c r="AA19" s="662"/>
      <c r="AB19" s="662"/>
      <c r="AC19" s="662"/>
      <c r="AD19" s="662"/>
      <c r="AE19" s="662"/>
      <c r="AF19" s="662"/>
      <c r="AG19" s="662"/>
      <c r="AH19" s="662"/>
      <c r="AI19" s="663"/>
      <c r="AJ19" s="629">
        <v>0.5</v>
      </c>
      <c r="AK19" s="629"/>
      <c r="AL19" s="629"/>
      <c r="AM19" s="630">
        <f>Y19*AJ19</f>
        <v>0</v>
      </c>
      <c r="AN19" s="630"/>
      <c r="AO19" s="630"/>
      <c r="AP19" s="630"/>
      <c r="AQ19" s="630"/>
      <c r="AR19" s="630"/>
      <c r="AS19" s="630"/>
      <c r="AT19" s="630"/>
      <c r="AU19" s="630"/>
      <c r="AV19" s="630"/>
    </row>
    <row r="20" spans="1:48" s="48" customFormat="1" ht="20.25" customHeight="1" x14ac:dyDescent="0.25">
      <c r="A20" s="38"/>
      <c r="B20" s="578"/>
      <c r="C20" s="578"/>
      <c r="D20" s="646"/>
      <c r="E20" s="647"/>
      <c r="F20" s="647"/>
      <c r="G20" s="647"/>
      <c r="H20" s="647"/>
      <c r="I20" s="647"/>
      <c r="J20" s="647"/>
      <c r="K20" s="647"/>
      <c r="L20" s="647"/>
      <c r="M20" s="647"/>
      <c r="N20" s="647"/>
      <c r="O20" s="647"/>
      <c r="P20" s="647"/>
      <c r="Q20" s="647"/>
      <c r="R20" s="647"/>
      <c r="S20" s="648"/>
      <c r="T20" s="660"/>
      <c r="U20" s="660"/>
      <c r="V20" s="660"/>
      <c r="W20" s="660"/>
      <c r="X20" s="660"/>
      <c r="Y20" s="664"/>
      <c r="Z20" s="665"/>
      <c r="AA20" s="665"/>
      <c r="AB20" s="665"/>
      <c r="AC20" s="665"/>
      <c r="AD20" s="665"/>
      <c r="AE20" s="665"/>
      <c r="AF20" s="665"/>
      <c r="AG20" s="665"/>
      <c r="AH20" s="665"/>
      <c r="AI20" s="666"/>
      <c r="AJ20" s="629"/>
      <c r="AK20" s="629"/>
      <c r="AL20" s="629"/>
      <c r="AM20" s="630"/>
      <c r="AN20" s="630"/>
      <c r="AO20" s="630"/>
      <c r="AP20" s="630"/>
      <c r="AQ20" s="630"/>
      <c r="AR20" s="630"/>
      <c r="AS20" s="630"/>
      <c r="AT20" s="630"/>
      <c r="AU20" s="630"/>
      <c r="AV20" s="630"/>
    </row>
    <row r="21" spans="1:48" s="48" customFormat="1" ht="20.25" customHeight="1" x14ac:dyDescent="0.25">
      <c r="A21" s="38"/>
      <c r="B21" s="578"/>
      <c r="C21" s="578"/>
      <c r="D21" s="649"/>
      <c r="E21" s="650"/>
      <c r="F21" s="650"/>
      <c r="G21" s="650"/>
      <c r="H21" s="650"/>
      <c r="I21" s="650"/>
      <c r="J21" s="650"/>
      <c r="K21" s="650"/>
      <c r="L21" s="650"/>
      <c r="M21" s="650"/>
      <c r="N21" s="650"/>
      <c r="O21" s="650"/>
      <c r="P21" s="650"/>
      <c r="Q21" s="650"/>
      <c r="R21" s="650"/>
      <c r="S21" s="651"/>
      <c r="T21" s="660"/>
      <c r="U21" s="660"/>
      <c r="V21" s="660"/>
      <c r="W21" s="660"/>
      <c r="X21" s="660"/>
      <c r="Y21" s="667"/>
      <c r="Z21" s="668"/>
      <c r="AA21" s="668"/>
      <c r="AB21" s="668"/>
      <c r="AC21" s="668"/>
      <c r="AD21" s="668"/>
      <c r="AE21" s="668"/>
      <c r="AF21" s="668"/>
      <c r="AG21" s="668"/>
      <c r="AH21" s="668"/>
      <c r="AI21" s="669"/>
      <c r="AJ21" s="629"/>
      <c r="AK21" s="629"/>
      <c r="AL21" s="629"/>
      <c r="AM21" s="630"/>
      <c r="AN21" s="630"/>
      <c r="AO21" s="630"/>
      <c r="AP21" s="630"/>
      <c r="AQ21" s="630"/>
      <c r="AR21" s="630"/>
      <c r="AS21" s="630"/>
      <c r="AT21" s="630"/>
      <c r="AU21" s="630"/>
      <c r="AV21" s="630"/>
    </row>
    <row r="22" spans="1:48" s="48" customFormat="1" ht="20.25" customHeight="1" x14ac:dyDescent="0.25">
      <c r="A22" s="38"/>
      <c r="B22" s="578" t="s">
        <v>19</v>
      </c>
      <c r="C22" s="578"/>
      <c r="D22" s="643" t="str">
        <f>IF(Invest!D24=0,"",Invest!D24)</f>
        <v/>
      </c>
      <c r="E22" s="644"/>
      <c r="F22" s="644"/>
      <c r="G22" s="644"/>
      <c r="H22" s="644"/>
      <c r="I22" s="644"/>
      <c r="J22" s="644"/>
      <c r="K22" s="644"/>
      <c r="L22" s="644"/>
      <c r="M22" s="644"/>
      <c r="N22" s="644"/>
      <c r="O22" s="644"/>
      <c r="P22" s="644"/>
      <c r="Q22" s="644"/>
      <c r="R22" s="644"/>
      <c r="S22" s="645"/>
      <c r="T22" s="660">
        <f>Invest!BK24</f>
        <v>0</v>
      </c>
      <c r="U22" s="660"/>
      <c r="V22" s="660"/>
      <c r="W22" s="660"/>
      <c r="X22" s="660"/>
      <c r="Y22" s="661">
        <f>Invest!BP24</f>
        <v>0</v>
      </c>
      <c r="Z22" s="662"/>
      <c r="AA22" s="662"/>
      <c r="AB22" s="662"/>
      <c r="AC22" s="662"/>
      <c r="AD22" s="662"/>
      <c r="AE22" s="662"/>
      <c r="AF22" s="662"/>
      <c r="AG22" s="662"/>
      <c r="AH22" s="662"/>
      <c r="AI22" s="663"/>
      <c r="AJ22" s="629">
        <v>0.5</v>
      </c>
      <c r="AK22" s="629"/>
      <c r="AL22" s="629"/>
      <c r="AM22" s="630">
        <f>Y22*AJ22</f>
        <v>0</v>
      </c>
      <c r="AN22" s="630"/>
      <c r="AO22" s="630"/>
      <c r="AP22" s="630"/>
      <c r="AQ22" s="630"/>
      <c r="AR22" s="630"/>
      <c r="AS22" s="630"/>
      <c r="AT22" s="630"/>
      <c r="AU22" s="630"/>
      <c r="AV22" s="630"/>
    </row>
    <row r="23" spans="1:48" s="48" customFormat="1" ht="20.25" customHeight="1" x14ac:dyDescent="0.25">
      <c r="A23" s="38"/>
      <c r="B23" s="578"/>
      <c r="C23" s="578"/>
      <c r="D23" s="646"/>
      <c r="E23" s="647"/>
      <c r="F23" s="647"/>
      <c r="G23" s="647"/>
      <c r="H23" s="647"/>
      <c r="I23" s="647"/>
      <c r="J23" s="647"/>
      <c r="K23" s="647"/>
      <c r="L23" s="647"/>
      <c r="M23" s="647"/>
      <c r="N23" s="647"/>
      <c r="O23" s="647"/>
      <c r="P23" s="647"/>
      <c r="Q23" s="647"/>
      <c r="R23" s="647"/>
      <c r="S23" s="648"/>
      <c r="T23" s="660"/>
      <c r="U23" s="660"/>
      <c r="V23" s="660"/>
      <c r="W23" s="660"/>
      <c r="X23" s="660"/>
      <c r="Y23" s="664"/>
      <c r="Z23" s="665"/>
      <c r="AA23" s="665"/>
      <c r="AB23" s="665"/>
      <c r="AC23" s="665"/>
      <c r="AD23" s="665"/>
      <c r="AE23" s="665"/>
      <c r="AF23" s="665"/>
      <c r="AG23" s="665"/>
      <c r="AH23" s="665"/>
      <c r="AI23" s="666"/>
      <c r="AJ23" s="629"/>
      <c r="AK23" s="629"/>
      <c r="AL23" s="629"/>
      <c r="AM23" s="630"/>
      <c r="AN23" s="630"/>
      <c r="AO23" s="630"/>
      <c r="AP23" s="630"/>
      <c r="AQ23" s="630"/>
      <c r="AR23" s="630"/>
      <c r="AS23" s="630"/>
      <c r="AT23" s="630"/>
      <c r="AU23" s="630"/>
      <c r="AV23" s="630"/>
    </row>
    <row r="24" spans="1:48" s="48" customFormat="1" ht="20.25" customHeight="1" x14ac:dyDescent="0.25">
      <c r="A24" s="38"/>
      <c r="B24" s="578"/>
      <c r="C24" s="578"/>
      <c r="D24" s="649"/>
      <c r="E24" s="650"/>
      <c r="F24" s="650"/>
      <c r="G24" s="650"/>
      <c r="H24" s="650"/>
      <c r="I24" s="650"/>
      <c r="J24" s="650"/>
      <c r="K24" s="650"/>
      <c r="L24" s="650"/>
      <c r="M24" s="650"/>
      <c r="N24" s="650"/>
      <c r="O24" s="650"/>
      <c r="P24" s="650"/>
      <c r="Q24" s="650"/>
      <c r="R24" s="650"/>
      <c r="S24" s="651"/>
      <c r="T24" s="660"/>
      <c r="U24" s="660"/>
      <c r="V24" s="660"/>
      <c r="W24" s="660"/>
      <c r="X24" s="660"/>
      <c r="Y24" s="667"/>
      <c r="Z24" s="668"/>
      <c r="AA24" s="668"/>
      <c r="AB24" s="668"/>
      <c r="AC24" s="668"/>
      <c r="AD24" s="668"/>
      <c r="AE24" s="668"/>
      <c r="AF24" s="668"/>
      <c r="AG24" s="668"/>
      <c r="AH24" s="668"/>
      <c r="AI24" s="669"/>
      <c r="AJ24" s="629"/>
      <c r="AK24" s="629"/>
      <c r="AL24" s="629"/>
      <c r="AM24" s="630"/>
      <c r="AN24" s="630"/>
      <c r="AO24" s="630"/>
      <c r="AP24" s="630"/>
      <c r="AQ24" s="630"/>
      <c r="AR24" s="630"/>
      <c r="AS24" s="630"/>
      <c r="AT24" s="630"/>
      <c r="AU24" s="630"/>
      <c r="AV24" s="630"/>
    </row>
    <row r="25" spans="1:48" s="48" customFormat="1" ht="20.25" customHeight="1" x14ac:dyDescent="0.25">
      <c r="A25" s="38"/>
      <c r="B25" s="578" t="s">
        <v>24</v>
      </c>
      <c r="C25" s="578"/>
      <c r="D25" s="643" t="str">
        <f>IF(Invest!D30=0,"",Invest!D30)</f>
        <v/>
      </c>
      <c r="E25" s="644"/>
      <c r="F25" s="644"/>
      <c r="G25" s="644"/>
      <c r="H25" s="644"/>
      <c r="I25" s="644"/>
      <c r="J25" s="644"/>
      <c r="K25" s="644"/>
      <c r="L25" s="644"/>
      <c r="M25" s="644"/>
      <c r="N25" s="644"/>
      <c r="O25" s="644"/>
      <c r="P25" s="644"/>
      <c r="Q25" s="644"/>
      <c r="R25" s="644"/>
      <c r="S25" s="645"/>
      <c r="T25" s="660">
        <f>Invest!BK30</f>
        <v>0</v>
      </c>
      <c r="U25" s="660"/>
      <c r="V25" s="660"/>
      <c r="W25" s="660"/>
      <c r="X25" s="660"/>
      <c r="Y25" s="661">
        <f>Invest!BP30</f>
        <v>0</v>
      </c>
      <c r="Z25" s="662"/>
      <c r="AA25" s="662"/>
      <c r="AB25" s="662"/>
      <c r="AC25" s="662"/>
      <c r="AD25" s="662"/>
      <c r="AE25" s="662"/>
      <c r="AF25" s="662"/>
      <c r="AG25" s="662"/>
      <c r="AH25" s="662"/>
      <c r="AI25" s="663"/>
      <c r="AJ25" s="629">
        <v>0.5</v>
      </c>
      <c r="AK25" s="629"/>
      <c r="AL25" s="629"/>
      <c r="AM25" s="630">
        <f>Y25*AJ25</f>
        <v>0</v>
      </c>
      <c r="AN25" s="630"/>
      <c r="AO25" s="630"/>
      <c r="AP25" s="630"/>
      <c r="AQ25" s="630"/>
      <c r="AR25" s="630"/>
      <c r="AS25" s="630"/>
      <c r="AT25" s="630"/>
      <c r="AU25" s="630"/>
      <c r="AV25" s="630"/>
    </row>
    <row r="26" spans="1:48" s="48" customFormat="1" ht="20.25" customHeight="1" x14ac:dyDescent="0.25">
      <c r="A26" s="38"/>
      <c r="B26" s="578"/>
      <c r="C26" s="578"/>
      <c r="D26" s="646"/>
      <c r="E26" s="647"/>
      <c r="F26" s="647"/>
      <c r="G26" s="647"/>
      <c r="H26" s="647"/>
      <c r="I26" s="647"/>
      <c r="J26" s="647"/>
      <c r="K26" s="647"/>
      <c r="L26" s="647"/>
      <c r="M26" s="647"/>
      <c r="N26" s="647"/>
      <c r="O26" s="647"/>
      <c r="P26" s="647"/>
      <c r="Q26" s="647"/>
      <c r="R26" s="647"/>
      <c r="S26" s="648"/>
      <c r="T26" s="660"/>
      <c r="U26" s="660"/>
      <c r="V26" s="660"/>
      <c r="W26" s="660"/>
      <c r="X26" s="660"/>
      <c r="Y26" s="664"/>
      <c r="Z26" s="665"/>
      <c r="AA26" s="665"/>
      <c r="AB26" s="665"/>
      <c r="AC26" s="665"/>
      <c r="AD26" s="665"/>
      <c r="AE26" s="665"/>
      <c r="AF26" s="665"/>
      <c r="AG26" s="665"/>
      <c r="AH26" s="665"/>
      <c r="AI26" s="666"/>
      <c r="AJ26" s="629"/>
      <c r="AK26" s="629"/>
      <c r="AL26" s="629"/>
      <c r="AM26" s="630"/>
      <c r="AN26" s="630"/>
      <c r="AO26" s="630"/>
      <c r="AP26" s="630"/>
      <c r="AQ26" s="630"/>
      <c r="AR26" s="630"/>
      <c r="AS26" s="630"/>
      <c r="AT26" s="630"/>
      <c r="AU26" s="630"/>
      <c r="AV26" s="630"/>
    </row>
    <row r="27" spans="1:48" s="48" customFormat="1" ht="20.25" customHeight="1" x14ac:dyDescent="0.25">
      <c r="A27" s="38"/>
      <c r="B27" s="578"/>
      <c r="C27" s="578"/>
      <c r="D27" s="649"/>
      <c r="E27" s="650"/>
      <c r="F27" s="650"/>
      <c r="G27" s="650"/>
      <c r="H27" s="650"/>
      <c r="I27" s="650"/>
      <c r="J27" s="650"/>
      <c r="K27" s="650"/>
      <c r="L27" s="650"/>
      <c r="M27" s="650"/>
      <c r="N27" s="650"/>
      <c r="O27" s="650"/>
      <c r="P27" s="650"/>
      <c r="Q27" s="650"/>
      <c r="R27" s="650"/>
      <c r="S27" s="651"/>
      <c r="T27" s="660"/>
      <c r="U27" s="660"/>
      <c r="V27" s="660"/>
      <c r="W27" s="660"/>
      <c r="X27" s="660"/>
      <c r="Y27" s="667"/>
      <c r="Z27" s="668"/>
      <c r="AA27" s="668"/>
      <c r="AB27" s="668"/>
      <c r="AC27" s="668"/>
      <c r="AD27" s="668"/>
      <c r="AE27" s="668"/>
      <c r="AF27" s="668"/>
      <c r="AG27" s="668"/>
      <c r="AH27" s="668"/>
      <c r="AI27" s="669"/>
      <c r="AJ27" s="629"/>
      <c r="AK27" s="629"/>
      <c r="AL27" s="629"/>
      <c r="AM27" s="630"/>
      <c r="AN27" s="630"/>
      <c r="AO27" s="630"/>
      <c r="AP27" s="630"/>
      <c r="AQ27" s="630"/>
      <c r="AR27" s="630"/>
      <c r="AS27" s="630"/>
      <c r="AT27" s="630"/>
      <c r="AU27" s="630"/>
      <c r="AV27" s="630"/>
    </row>
    <row r="28" spans="1:48" s="48" customFormat="1" ht="20.25" customHeight="1" x14ac:dyDescent="0.25">
      <c r="A28" s="38"/>
      <c r="B28" s="578" t="s">
        <v>25</v>
      </c>
      <c r="C28" s="578"/>
      <c r="D28" s="643" t="str">
        <f>IF(Invest!D36=0,"",Invest!D36)</f>
        <v/>
      </c>
      <c r="E28" s="644"/>
      <c r="F28" s="644"/>
      <c r="G28" s="644"/>
      <c r="H28" s="644"/>
      <c r="I28" s="644"/>
      <c r="J28" s="644"/>
      <c r="K28" s="644"/>
      <c r="L28" s="644"/>
      <c r="M28" s="644"/>
      <c r="N28" s="644"/>
      <c r="O28" s="644"/>
      <c r="P28" s="644"/>
      <c r="Q28" s="644"/>
      <c r="R28" s="644"/>
      <c r="S28" s="645"/>
      <c r="T28" s="660">
        <f>Invest!BK36</f>
        <v>0</v>
      </c>
      <c r="U28" s="660"/>
      <c r="V28" s="660"/>
      <c r="W28" s="660"/>
      <c r="X28" s="660"/>
      <c r="Y28" s="661">
        <f>Invest!BP36</f>
        <v>0</v>
      </c>
      <c r="Z28" s="662"/>
      <c r="AA28" s="662"/>
      <c r="AB28" s="662"/>
      <c r="AC28" s="662"/>
      <c r="AD28" s="662"/>
      <c r="AE28" s="662"/>
      <c r="AF28" s="662"/>
      <c r="AG28" s="662"/>
      <c r="AH28" s="662"/>
      <c r="AI28" s="663"/>
      <c r="AJ28" s="629">
        <v>0.5</v>
      </c>
      <c r="AK28" s="629"/>
      <c r="AL28" s="629"/>
      <c r="AM28" s="630">
        <f>Y28*AJ28</f>
        <v>0</v>
      </c>
      <c r="AN28" s="630"/>
      <c r="AO28" s="630"/>
      <c r="AP28" s="630"/>
      <c r="AQ28" s="630"/>
      <c r="AR28" s="630"/>
      <c r="AS28" s="630"/>
      <c r="AT28" s="630"/>
      <c r="AU28" s="630"/>
      <c r="AV28" s="630"/>
    </row>
    <row r="29" spans="1:48" s="48" customFormat="1" ht="20.25" customHeight="1" x14ac:dyDescent="0.25">
      <c r="A29" s="38"/>
      <c r="B29" s="578"/>
      <c r="C29" s="578"/>
      <c r="D29" s="646"/>
      <c r="E29" s="647"/>
      <c r="F29" s="647"/>
      <c r="G29" s="647"/>
      <c r="H29" s="647"/>
      <c r="I29" s="647"/>
      <c r="J29" s="647"/>
      <c r="K29" s="647"/>
      <c r="L29" s="647"/>
      <c r="M29" s="647"/>
      <c r="N29" s="647"/>
      <c r="O29" s="647"/>
      <c r="P29" s="647"/>
      <c r="Q29" s="647"/>
      <c r="R29" s="647"/>
      <c r="S29" s="648"/>
      <c r="T29" s="660"/>
      <c r="U29" s="660"/>
      <c r="V29" s="660"/>
      <c r="W29" s="660"/>
      <c r="X29" s="660"/>
      <c r="Y29" s="664"/>
      <c r="Z29" s="665"/>
      <c r="AA29" s="665"/>
      <c r="AB29" s="665"/>
      <c r="AC29" s="665"/>
      <c r="AD29" s="665"/>
      <c r="AE29" s="665"/>
      <c r="AF29" s="665"/>
      <c r="AG29" s="665"/>
      <c r="AH29" s="665"/>
      <c r="AI29" s="666"/>
      <c r="AJ29" s="629"/>
      <c r="AK29" s="629"/>
      <c r="AL29" s="629"/>
      <c r="AM29" s="630"/>
      <c r="AN29" s="630"/>
      <c r="AO29" s="630"/>
      <c r="AP29" s="630"/>
      <c r="AQ29" s="630"/>
      <c r="AR29" s="630"/>
      <c r="AS29" s="630"/>
      <c r="AT29" s="630"/>
      <c r="AU29" s="630"/>
      <c r="AV29" s="630"/>
    </row>
    <row r="30" spans="1:48" s="48" customFormat="1" ht="20.25" customHeight="1" x14ac:dyDescent="0.25">
      <c r="A30" s="38"/>
      <c r="B30" s="578"/>
      <c r="C30" s="578"/>
      <c r="D30" s="649"/>
      <c r="E30" s="650"/>
      <c r="F30" s="650"/>
      <c r="G30" s="650"/>
      <c r="H30" s="650"/>
      <c r="I30" s="650"/>
      <c r="J30" s="650"/>
      <c r="K30" s="650"/>
      <c r="L30" s="650"/>
      <c r="M30" s="650"/>
      <c r="N30" s="650"/>
      <c r="O30" s="650"/>
      <c r="P30" s="650"/>
      <c r="Q30" s="650"/>
      <c r="R30" s="650"/>
      <c r="S30" s="651"/>
      <c r="T30" s="660"/>
      <c r="U30" s="660"/>
      <c r="V30" s="660"/>
      <c r="W30" s="660"/>
      <c r="X30" s="660"/>
      <c r="Y30" s="667"/>
      <c r="Z30" s="668"/>
      <c r="AA30" s="668"/>
      <c r="AB30" s="668"/>
      <c r="AC30" s="668"/>
      <c r="AD30" s="668"/>
      <c r="AE30" s="668"/>
      <c r="AF30" s="668"/>
      <c r="AG30" s="668"/>
      <c r="AH30" s="668"/>
      <c r="AI30" s="669"/>
      <c r="AJ30" s="629"/>
      <c r="AK30" s="629"/>
      <c r="AL30" s="629"/>
      <c r="AM30" s="630"/>
      <c r="AN30" s="630"/>
      <c r="AO30" s="630"/>
      <c r="AP30" s="630"/>
      <c r="AQ30" s="630"/>
      <c r="AR30" s="630"/>
      <c r="AS30" s="630"/>
      <c r="AT30" s="630"/>
      <c r="AU30" s="630"/>
      <c r="AV30" s="630"/>
    </row>
    <row r="31" spans="1:48" s="48" customFormat="1" ht="20.25" customHeight="1" x14ac:dyDescent="0.25">
      <c r="A31" s="38"/>
      <c r="B31" s="578" t="s">
        <v>52</v>
      </c>
      <c r="C31" s="578"/>
      <c r="D31" s="643" t="str">
        <f>IF(Invest!D42=0,"",Invest!D42)</f>
        <v/>
      </c>
      <c r="E31" s="644"/>
      <c r="F31" s="644"/>
      <c r="G31" s="644"/>
      <c r="H31" s="644"/>
      <c r="I31" s="644"/>
      <c r="J31" s="644"/>
      <c r="K31" s="644"/>
      <c r="L31" s="644"/>
      <c r="M31" s="644"/>
      <c r="N31" s="644"/>
      <c r="O31" s="644"/>
      <c r="P31" s="644"/>
      <c r="Q31" s="644"/>
      <c r="R31" s="644"/>
      <c r="S31" s="645"/>
      <c r="T31" s="660">
        <f>Invest!BK42</f>
        <v>0</v>
      </c>
      <c r="U31" s="660"/>
      <c r="V31" s="660"/>
      <c r="W31" s="660"/>
      <c r="X31" s="660"/>
      <c r="Y31" s="661">
        <f>Invest!BP42</f>
        <v>0</v>
      </c>
      <c r="Z31" s="662"/>
      <c r="AA31" s="662"/>
      <c r="AB31" s="662"/>
      <c r="AC31" s="662"/>
      <c r="AD31" s="662"/>
      <c r="AE31" s="662"/>
      <c r="AF31" s="662"/>
      <c r="AG31" s="662"/>
      <c r="AH31" s="662"/>
      <c r="AI31" s="663"/>
      <c r="AJ31" s="629">
        <v>0.5</v>
      </c>
      <c r="AK31" s="629"/>
      <c r="AL31" s="629"/>
      <c r="AM31" s="630">
        <f>Y31*AJ31</f>
        <v>0</v>
      </c>
      <c r="AN31" s="630"/>
      <c r="AO31" s="630"/>
      <c r="AP31" s="630"/>
      <c r="AQ31" s="630"/>
      <c r="AR31" s="630"/>
      <c r="AS31" s="630"/>
      <c r="AT31" s="630"/>
      <c r="AU31" s="630"/>
      <c r="AV31" s="630"/>
    </row>
    <row r="32" spans="1:48" s="48" customFormat="1" ht="20.25" customHeight="1" x14ac:dyDescent="0.25">
      <c r="A32" s="38"/>
      <c r="B32" s="578"/>
      <c r="C32" s="578"/>
      <c r="D32" s="646"/>
      <c r="E32" s="647"/>
      <c r="F32" s="647"/>
      <c r="G32" s="647"/>
      <c r="H32" s="647"/>
      <c r="I32" s="647"/>
      <c r="J32" s="647"/>
      <c r="K32" s="647"/>
      <c r="L32" s="647"/>
      <c r="M32" s="647"/>
      <c r="N32" s="647"/>
      <c r="O32" s="647"/>
      <c r="P32" s="647"/>
      <c r="Q32" s="647"/>
      <c r="R32" s="647"/>
      <c r="S32" s="648"/>
      <c r="T32" s="660"/>
      <c r="U32" s="660"/>
      <c r="V32" s="660"/>
      <c r="W32" s="660"/>
      <c r="X32" s="660"/>
      <c r="Y32" s="664"/>
      <c r="Z32" s="665"/>
      <c r="AA32" s="665"/>
      <c r="AB32" s="665"/>
      <c r="AC32" s="665"/>
      <c r="AD32" s="665"/>
      <c r="AE32" s="665"/>
      <c r="AF32" s="665"/>
      <c r="AG32" s="665"/>
      <c r="AH32" s="665"/>
      <c r="AI32" s="666"/>
      <c r="AJ32" s="629"/>
      <c r="AK32" s="629"/>
      <c r="AL32" s="629"/>
      <c r="AM32" s="630"/>
      <c r="AN32" s="630"/>
      <c r="AO32" s="630"/>
      <c r="AP32" s="630"/>
      <c r="AQ32" s="630"/>
      <c r="AR32" s="630"/>
      <c r="AS32" s="630"/>
      <c r="AT32" s="630"/>
      <c r="AU32" s="630"/>
      <c r="AV32" s="630"/>
    </row>
    <row r="33" spans="1:48" s="48" customFormat="1" ht="20.25" customHeight="1" x14ac:dyDescent="0.25">
      <c r="A33" s="38"/>
      <c r="B33" s="578"/>
      <c r="C33" s="578"/>
      <c r="D33" s="649"/>
      <c r="E33" s="650"/>
      <c r="F33" s="650"/>
      <c r="G33" s="650"/>
      <c r="H33" s="650"/>
      <c r="I33" s="650"/>
      <c r="J33" s="650"/>
      <c r="K33" s="650"/>
      <c r="L33" s="650"/>
      <c r="M33" s="650"/>
      <c r="N33" s="650"/>
      <c r="O33" s="650"/>
      <c r="P33" s="650"/>
      <c r="Q33" s="650"/>
      <c r="R33" s="650"/>
      <c r="S33" s="651"/>
      <c r="T33" s="660"/>
      <c r="U33" s="660"/>
      <c r="V33" s="660"/>
      <c r="W33" s="660"/>
      <c r="X33" s="660"/>
      <c r="Y33" s="667"/>
      <c r="Z33" s="668"/>
      <c r="AA33" s="668"/>
      <c r="AB33" s="668"/>
      <c r="AC33" s="668"/>
      <c r="AD33" s="668"/>
      <c r="AE33" s="668"/>
      <c r="AF33" s="668"/>
      <c r="AG33" s="668"/>
      <c r="AH33" s="668"/>
      <c r="AI33" s="669"/>
      <c r="AJ33" s="629"/>
      <c r="AK33" s="629"/>
      <c r="AL33" s="629"/>
      <c r="AM33" s="630"/>
      <c r="AN33" s="630"/>
      <c r="AO33" s="630"/>
      <c r="AP33" s="630"/>
      <c r="AQ33" s="630"/>
      <c r="AR33" s="630"/>
      <c r="AS33" s="630"/>
      <c r="AT33" s="630"/>
      <c r="AU33" s="630"/>
      <c r="AV33" s="630"/>
    </row>
    <row r="34" spans="1:48" s="48" customFormat="1" ht="20.25" customHeight="1" x14ac:dyDescent="0.2">
      <c r="A34" s="1"/>
      <c r="B34" s="578" t="s">
        <v>53</v>
      </c>
      <c r="C34" s="578"/>
      <c r="D34" s="643" t="str">
        <f>IF(Invest!D48=0,"",Invest!D48)</f>
        <v/>
      </c>
      <c r="E34" s="644"/>
      <c r="F34" s="644"/>
      <c r="G34" s="644"/>
      <c r="H34" s="644"/>
      <c r="I34" s="644"/>
      <c r="J34" s="644"/>
      <c r="K34" s="644"/>
      <c r="L34" s="644"/>
      <c r="M34" s="644"/>
      <c r="N34" s="644"/>
      <c r="O34" s="644"/>
      <c r="P34" s="644"/>
      <c r="Q34" s="644"/>
      <c r="R34" s="644"/>
      <c r="S34" s="645"/>
      <c r="T34" s="660">
        <f>Invest!BK48</f>
        <v>0</v>
      </c>
      <c r="U34" s="660"/>
      <c r="V34" s="660"/>
      <c r="W34" s="660"/>
      <c r="X34" s="660"/>
      <c r="Y34" s="661">
        <f>Invest!BP48</f>
        <v>0</v>
      </c>
      <c r="Z34" s="662"/>
      <c r="AA34" s="662"/>
      <c r="AB34" s="662"/>
      <c r="AC34" s="662"/>
      <c r="AD34" s="662"/>
      <c r="AE34" s="662"/>
      <c r="AF34" s="662"/>
      <c r="AG34" s="662"/>
      <c r="AH34" s="662"/>
      <c r="AI34" s="663"/>
      <c r="AJ34" s="629">
        <v>0.5</v>
      </c>
      <c r="AK34" s="629"/>
      <c r="AL34" s="629"/>
      <c r="AM34" s="630">
        <f>Y34*AJ34</f>
        <v>0</v>
      </c>
      <c r="AN34" s="630"/>
      <c r="AO34" s="630"/>
      <c r="AP34" s="630"/>
      <c r="AQ34" s="630"/>
      <c r="AR34" s="630"/>
      <c r="AS34" s="630"/>
      <c r="AT34" s="630"/>
      <c r="AU34" s="630"/>
      <c r="AV34" s="630"/>
    </row>
    <row r="35" spans="1:48" s="48" customFormat="1" ht="20.25" customHeight="1" x14ac:dyDescent="0.2">
      <c r="B35" s="578"/>
      <c r="C35" s="578"/>
      <c r="D35" s="646"/>
      <c r="E35" s="647"/>
      <c r="F35" s="647"/>
      <c r="G35" s="647"/>
      <c r="H35" s="647"/>
      <c r="I35" s="647"/>
      <c r="J35" s="647"/>
      <c r="K35" s="647"/>
      <c r="L35" s="647"/>
      <c r="M35" s="647"/>
      <c r="N35" s="647"/>
      <c r="O35" s="647"/>
      <c r="P35" s="647"/>
      <c r="Q35" s="647"/>
      <c r="R35" s="647"/>
      <c r="S35" s="648"/>
      <c r="T35" s="660"/>
      <c r="U35" s="660"/>
      <c r="V35" s="660"/>
      <c r="W35" s="660"/>
      <c r="X35" s="660"/>
      <c r="Y35" s="664"/>
      <c r="Z35" s="665"/>
      <c r="AA35" s="665"/>
      <c r="AB35" s="665"/>
      <c r="AC35" s="665"/>
      <c r="AD35" s="665"/>
      <c r="AE35" s="665"/>
      <c r="AF35" s="665"/>
      <c r="AG35" s="665"/>
      <c r="AH35" s="665"/>
      <c r="AI35" s="666"/>
      <c r="AJ35" s="629"/>
      <c r="AK35" s="629"/>
      <c r="AL35" s="629"/>
      <c r="AM35" s="630"/>
      <c r="AN35" s="630"/>
      <c r="AO35" s="630"/>
      <c r="AP35" s="630"/>
      <c r="AQ35" s="630"/>
      <c r="AR35" s="630"/>
      <c r="AS35" s="630"/>
      <c r="AT35" s="630"/>
      <c r="AU35" s="630"/>
      <c r="AV35" s="630"/>
    </row>
    <row r="36" spans="1:48" s="48" customFormat="1" ht="20.25" customHeight="1" x14ac:dyDescent="0.2">
      <c r="B36" s="578"/>
      <c r="C36" s="578"/>
      <c r="D36" s="649"/>
      <c r="E36" s="650"/>
      <c r="F36" s="650"/>
      <c r="G36" s="650"/>
      <c r="H36" s="650"/>
      <c r="I36" s="650"/>
      <c r="J36" s="650"/>
      <c r="K36" s="650"/>
      <c r="L36" s="650"/>
      <c r="M36" s="650"/>
      <c r="N36" s="650"/>
      <c r="O36" s="650"/>
      <c r="P36" s="650"/>
      <c r="Q36" s="650"/>
      <c r="R36" s="650"/>
      <c r="S36" s="651"/>
      <c r="T36" s="660"/>
      <c r="U36" s="660"/>
      <c r="V36" s="660"/>
      <c r="W36" s="660"/>
      <c r="X36" s="660"/>
      <c r="Y36" s="667"/>
      <c r="Z36" s="668"/>
      <c r="AA36" s="668"/>
      <c r="AB36" s="668"/>
      <c r="AC36" s="668"/>
      <c r="AD36" s="668"/>
      <c r="AE36" s="668"/>
      <c r="AF36" s="668"/>
      <c r="AG36" s="668"/>
      <c r="AH36" s="668"/>
      <c r="AI36" s="669"/>
      <c r="AJ36" s="629"/>
      <c r="AK36" s="629"/>
      <c r="AL36" s="629"/>
      <c r="AM36" s="630"/>
      <c r="AN36" s="630"/>
      <c r="AO36" s="630"/>
      <c r="AP36" s="630"/>
      <c r="AQ36" s="630"/>
      <c r="AR36" s="630"/>
      <c r="AS36" s="630"/>
      <c r="AT36" s="630"/>
      <c r="AU36" s="630"/>
      <c r="AV36" s="630"/>
    </row>
    <row r="37" spans="1:48" s="1" customFormat="1" ht="20.25" customHeight="1" x14ac:dyDescent="0.2">
      <c r="A37" s="48"/>
      <c r="B37" s="578" t="s">
        <v>54</v>
      </c>
      <c r="C37" s="578"/>
      <c r="D37" s="643" t="str">
        <f>IF(Invest!D54=0,"",Invest!D54)</f>
        <v/>
      </c>
      <c r="E37" s="644"/>
      <c r="F37" s="644"/>
      <c r="G37" s="644"/>
      <c r="H37" s="644"/>
      <c r="I37" s="644"/>
      <c r="J37" s="644"/>
      <c r="K37" s="644"/>
      <c r="L37" s="644"/>
      <c r="M37" s="644"/>
      <c r="N37" s="644"/>
      <c r="O37" s="644"/>
      <c r="P37" s="644"/>
      <c r="Q37" s="644"/>
      <c r="R37" s="644"/>
      <c r="S37" s="645"/>
      <c r="T37" s="660">
        <f>Invest!BK54</f>
        <v>0</v>
      </c>
      <c r="U37" s="660"/>
      <c r="V37" s="660"/>
      <c r="W37" s="660"/>
      <c r="X37" s="660"/>
      <c r="Y37" s="661">
        <f>Invest!BP54</f>
        <v>0</v>
      </c>
      <c r="Z37" s="662"/>
      <c r="AA37" s="662"/>
      <c r="AB37" s="662"/>
      <c r="AC37" s="662"/>
      <c r="AD37" s="662"/>
      <c r="AE37" s="662"/>
      <c r="AF37" s="662"/>
      <c r="AG37" s="662"/>
      <c r="AH37" s="662"/>
      <c r="AI37" s="663"/>
      <c r="AJ37" s="629">
        <v>0.5</v>
      </c>
      <c r="AK37" s="629"/>
      <c r="AL37" s="629"/>
      <c r="AM37" s="630">
        <f>Y37*AJ37</f>
        <v>0</v>
      </c>
      <c r="AN37" s="630"/>
      <c r="AO37" s="630"/>
      <c r="AP37" s="630"/>
      <c r="AQ37" s="630"/>
      <c r="AR37" s="630"/>
      <c r="AS37" s="630"/>
      <c r="AT37" s="630"/>
      <c r="AU37" s="630"/>
      <c r="AV37" s="630"/>
    </row>
    <row r="38" spans="1:48" s="48" customFormat="1" ht="20.25" customHeight="1" x14ac:dyDescent="0.2">
      <c r="B38" s="578"/>
      <c r="C38" s="578"/>
      <c r="D38" s="646"/>
      <c r="E38" s="647"/>
      <c r="F38" s="647"/>
      <c r="G38" s="647"/>
      <c r="H38" s="647"/>
      <c r="I38" s="647"/>
      <c r="J38" s="647"/>
      <c r="K38" s="647"/>
      <c r="L38" s="647"/>
      <c r="M38" s="647"/>
      <c r="N38" s="647"/>
      <c r="O38" s="647"/>
      <c r="P38" s="647"/>
      <c r="Q38" s="647"/>
      <c r="R38" s="647"/>
      <c r="S38" s="648"/>
      <c r="T38" s="660"/>
      <c r="U38" s="660"/>
      <c r="V38" s="660"/>
      <c r="W38" s="660"/>
      <c r="X38" s="660"/>
      <c r="Y38" s="664"/>
      <c r="Z38" s="665"/>
      <c r="AA38" s="665"/>
      <c r="AB38" s="665"/>
      <c r="AC38" s="665"/>
      <c r="AD38" s="665"/>
      <c r="AE38" s="665"/>
      <c r="AF38" s="665"/>
      <c r="AG38" s="665"/>
      <c r="AH38" s="665"/>
      <c r="AI38" s="666"/>
      <c r="AJ38" s="629"/>
      <c r="AK38" s="629"/>
      <c r="AL38" s="629"/>
      <c r="AM38" s="630"/>
      <c r="AN38" s="630"/>
      <c r="AO38" s="630"/>
      <c r="AP38" s="630"/>
      <c r="AQ38" s="630"/>
      <c r="AR38" s="630"/>
      <c r="AS38" s="630"/>
      <c r="AT38" s="630"/>
      <c r="AU38" s="630"/>
      <c r="AV38" s="630"/>
    </row>
    <row r="39" spans="1:48" s="48" customFormat="1" ht="20.25" customHeight="1" x14ac:dyDescent="0.2">
      <c r="B39" s="578"/>
      <c r="C39" s="578"/>
      <c r="D39" s="649"/>
      <c r="E39" s="650"/>
      <c r="F39" s="650"/>
      <c r="G39" s="650"/>
      <c r="H39" s="650"/>
      <c r="I39" s="650"/>
      <c r="J39" s="650"/>
      <c r="K39" s="650"/>
      <c r="L39" s="650"/>
      <c r="M39" s="650"/>
      <c r="N39" s="650"/>
      <c r="O39" s="650"/>
      <c r="P39" s="650"/>
      <c r="Q39" s="650"/>
      <c r="R39" s="650"/>
      <c r="S39" s="651"/>
      <c r="T39" s="660"/>
      <c r="U39" s="660"/>
      <c r="V39" s="660"/>
      <c r="W39" s="660"/>
      <c r="X39" s="660"/>
      <c r="Y39" s="667"/>
      <c r="Z39" s="668"/>
      <c r="AA39" s="668"/>
      <c r="AB39" s="668"/>
      <c r="AC39" s="668"/>
      <c r="AD39" s="668"/>
      <c r="AE39" s="668"/>
      <c r="AF39" s="668"/>
      <c r="AG39" s="668"/>
      <c r="AH39" s="668"/>
      <c r="AI39" s="669"/>
      <c r="AJ39" s="629"/>
      <c r="AK39" s="629"/>
      <c r="AL39" s="629"/>
      <c r="AM39" s="630"/>
      <c r="AN39" s="630"/>
      <c r="AO39" s="630"/>
      <c r="AP39" s="630"/>
      <c r="AQ39" s="630"/>
      <c r="AR39" s="630"/>
      <c r="AS39" s="630"/>
      <c r="AT39" s="630"/>
      <c r="AU39" s="630"/>
      <c r="AV39" s="630"/>
    </row>
    <row r="40" spans="1:48" s="48" customFormat="1" ht="20.25" customHeight="1" x14ac:dyDescent="0.2">
      <c r="A40" s="1"/>
      <c r="B40" s="578" t="s">
        <v>55</v>
      </c>
      <c r="C40" s="578"/>
      <c r="D40" s="643" t="str">
        <f>IF(Invest!D60=0,"",Invest!D60)</f>
        <v/>
      </c>
      <c r="E40" s="644"/>
      <c r="F40" s="644"/>
      <c r="G40" s="644"/>
      <c r="H40" s="644"/>
      <c r="I40" s="644"/>
      <c r="J40" s="644"/>
      <c r="K40" s="644"/>
      <c r="L40" s="644"/>
      <c r="M40" s="644"/>
      <c r="N40" s="644"/>
      <c r="O40" s="644"/>
      <c r="P40" s="644"/>
      <c r="Q40" s="644"/>
      <c r="R40" s="644"/>
      <c r="S40" s="645"/>
      <c r="T40" s="660">
        <f>Invest!BK60</f>
        <v>0</v>
      </c>
      <c r="U40" s="660"/>
      <c r="V40" s="660"/>
      <c r="W40" s="660"/>
      <c r="X40" s="660"/>
      <c r="Y40" s="661">
        <f>Invest!BP60</f>
        <v>0</v>
      </c>
      <c r="Z40" s="662"/>
      <c r="AA40" s="662"/>
      <c r="AB40" s="662"/>
      <c r="AC40" s="662"/>
      <c r="AD40" s="662"/>
      <c r="AE40" s="662"/>
      <c r="AF40" s="662"/>
      <c r="AG40" s="662"/>
      <c r="AH40" s="662"/>
      <c r="AI40" s="663"/>
      <c r="AJ40" s="629">
        <v>0.5</v>
      </c>
      <c r="AK40" s="629"/>
      <c r="AL40" s="629"/>
      <c r="AM40" s="630">
        <f>Y40*AJ40</f>
        <v>0</v>
      </c>
      <c r="AN40" s="630"/>
      <c r="AO40" s="630"/>
      <c r="AP40" s="630"/>
      <c r="AQ40" s="630"/>
      <c r="AR40" s="630"/>
      <c r="AS40" s="630"/>
      <c r="AT40" s="630"/>
      <c r="AU40" s="630"/>
      <c r="AV40" s="630"/>
    </row>
    <row r="41" spans="1:48" s="48" customFormat="1" ht="20.25" customHeight="1" x14ac:dyDescent="0.2">
      <c r="B41" s="578"/>
      <c r="C41" s="578"/>
      <c r="D41" s="646"/>
      <c r="E41" s="647"/>
      <c r="F41" s="647"/>
      <c r="G41" s="647"/>
      <c r="H41" s="647"/>
      <c r="I41" s="647"/>
      <c r="J41" s="647"/>
      <c r="K41" s="647"/>
      <c r="L41" s="647"/>
      <c r="M41" s="647"/>
      <c r="N41" s="647"/>
      <c r="O41" s="647"/>
      <c r="P41" s="647"/>
      <c r="Q41" s="647"/>
      <c r="R41" s="647"/>
      <c r="S41" s="648"/>
      <c r="T41" s="660"/>
      <c r="U41" s="660"/>
      <c r="V41" s="660"/>
      <c r="W41" s="660"/>
      <c r="X41" s="660"/>
      <c r="Y41" s="664"/>
      <c r="Z41" s="665"/>
      <c r="AA41" s="665"/>
      <c r="AB41" s="665"/>
      <c r="AC41" s="665"/>
      <c r="AD41" s="665"/>
      <c r="AE41" s="665"/>
      <c r="AF41" s="665"/>
      <c r="AG41" s="665"/>
      <c r="AH41" s="665"/>
      <c r="AI41" s="666"/>
      <c r="AJ41" s="629"/>
      <c r="AK41" s="629"/>
      <c r="AL41" s="629"/>
      <c r="AM41" s="630"/>
      <c r="AN41" s="630"/>
      <c r="AO41" s="630"/>
      <c r="AP41" s="630"/>
      <c r="AQ41" s="630"/>
      <c r="AR41" s="630"/>
      <c r="AS41" s="630"/>
      <c r="AT41" s="630"/>
      <c r="AU41" s="630"/>
      <c r="AV41" s="630"/>
    </row>
    <row r="42" spans="1:48" s="48" customFormat="1" ht="20.25" customHeight="1" x14ac:dyDescent="0.2">
      <c r="B42" s="578"/>
      <c r="C42" s="578"/>
      <c r="D42" s="649"/>
      <c r="E42" s="650"/>
      <c r="F42" s="650"/>
      <c r="G42" s="650"/>
      <c r="H42" s="650"/>
      <c r="I42" s="650"/>
      <c r="J42" s="650"/>
      <c r="K42" s="650"/>
      <c r="L42" s="650"/>
      <c r="M42" s="650"/>
      <c r="N42" s="650"/>
      <c r="O42" s="650"/>
      <c r="P42" s="650"/>
      <c r="Q42" s="650"/>
      <c r="R42" s="650"/>
      <c r="S42" s="651"/>
      <c r="T42" s="660"/>
      <c r="U42" s="660"/>
      <c r="V42" s="660"/>
      <c r="W42" s="660"/>
      <c r="X42" s="660"/>
      <c r="Y42" s="667"/>
      <c r="Z42" s="668"/>
      <c r="AA42" s="668"/>
      <c r="AB42" s="668"/>
      <c r="AC42" s="668"/>
      <c r="AD42" s="668"/>
      <c r="AE42" s="668"/>
      <c r="AF42" s="668"/>
      <c r="AG42" s="668"/>
      <c r="AH42" s="668"/>
      <c r="AI42" s="669"/>
      <c r="AJ42" s="629"/>
      <c r="AK42" s="629"/>
      <c r="AL42" s="629"/>
      <c r="AM42" s="630"/>
      <c r="AN42" s="630"/>
      <c r="AO42" s="630"/>
      <c r="AP42" s="630"/>
      <c r="AQ42" s="630"/>
      <c r="AR42" s="630"/>
      <c r="AS42" s="630"/>
      <c r="AT42" s="630"/>
      <c r="AU42" s="630"/>
      <c r="AV42" s="630"/>
    </row>
    <row r="43" spans="1:48" s="1" customFormat="1" ht="20.25" customHeight="1" x14ac:dyDescent="0.2">
      <c r="A43" s="48"/>
      <c r="B43" s="578" t="s">
        <v>56</v>
      </c>
      <c r="C43" s="578"/>
      <c r="D43" s="643" t="str">
        <f>IF(Invest!D66=0,"",Invest!D66)</f>
        <v/>
      </c>
      <c r="E43" s="644"/>
      <c r="F43" s="644"/>
      <c r="G43" s="644"/>
      <c r="H43" s="644"/>
      <c r="I43" s="644"/>
      <c r="J43" s="644"/>
      <c r="K43" s="644"/>
      <c r="L43" s="644"/>
      <c r="M43" s="644"/>
      <c r="N43" s="644"/>
      <c r="O43" s="644"/>
      <c r="P43" s="644"/>
      <c r="Q43" s="644"/>
      <c r="R43" s="644"/>
      <c r="S43" s="645"/>
      <c r="T43" s="660">
        <f>Invest!BK66</f>
        <v>0</v>
      </c>
      <c r="U43" s="660"/>
      <c r="V43" s="660"/>
      <c r="W43" s="660"/>
      <c r="X43" s="660"/>
      <c r="Y43" s="661">
        <f>Invest!BP66</f>
        <v>0</v>
      </c>
      <c r="Z43" s="662"/>
      <c r="AA43" s="662"/>
      <c r="AB43" s="662"/>
      <c r="AC43" s="662"/>
      <c r="AD43" s="662"/>
      <c r="AE43" s="662"/>
      <c r="AF43" s="662"/>
      <c r="AG43" s="662"/>
      <c r="AH43" s="662"/>
      <c r="AI43" s="663"/>
      <c r="AJ43" s="629">
        <v>0.5</v>
      </c>
      <c r="AK43" s="629"/>
      <c r="AL43" s="629"/>
      <c r="AM43" s="630">
        <f>Y43*AJ43</f>
        <v>0</v>
      </c>
      <c r="AN43" s="630"/>
      <c r="AO43" s="630"/>
      <c r="AP43" s="630"/>
      <c r="AQ43" s="630"/>
      <c r="AR43" s="630"/>
      <c r="AS43" s="630"/>
      <c r="AT43" s="630"/>
      <c r="AU43" s="630"/>
      <c r="AV43" s="630"/>
    </row>
    <row r="44" spans="1:48" s="48" customFormat="1" ht="20.25" customHeight="1" x14ac:dyDescent="0.2">
      <c r="B44" s="578"/>
      <c r="C44" s="578"/>
      <c r="D44" s="646"/>
      <c r="E44" s="647"/>
      <c r="F44" s="647"/>
      <c r="G44" s="647"/>
      <c r="H44" s="647"/>
      <c r="I44" s="647"/>
      <c r="J44" s="647"/>
      <c r="K44" s="647"/>
      <c r="L44" s="647"/>
      <c r="M44" s="647"/>
      <c r="N44" s="647"/>
      <c r="O44" s="647"/>
      <c r="P44" s="647"/>
      <c r="Q44" s="647"/>
      <c r="R44" s="647"/>
      <c r="S44" s="648"/>
      <c r="T44" s="660"/>
      <c r="U44" s="660"/>
      <c r="V44" s="660"/>
      <c r="W44" s="660"/>
      <c r="X44" s="660"/>
      <c r="Y44" s="664"/>
      <c r="Z44" s="665"/>
      <c r="AA44" s="665"/>
      <c r="AB44" s="665"/>
      <c r="AC44" s="665"/>
      <c r="AD44" s="665"/>
      <c r="AE44" s="665"/>
      <c r="AF44" s="665"/>
      <c r="AG44" s="665"/>
      <c r="AH44" s="665"/>
      <c r="AI44" s="666"/>
      <c r="AJ44" s="629"/>
      <c r="AK44" s="629"/>
      <c r="AL44" s="629"/>
      <c r="AM44" s="630"/>
      <c r="AN44" s="630"/>
      <c r="AO44" s="630"/>
      <c r="AP44" s="630"/>
      <c r="AQ44" s="630"/>
      <c r="AR44" s="630"/>
      <c r="AS44" s="630"/>
      <c r="AT44" s="630"/>
      <c r="AU44" s="630"/>
      <c r="AV44" s="630"/>
    </row>
    <row r="45" spans="1:48" s="48" customFormat="1" ht="20.25" customHeight="1" x14ac:dyDescent="0.2">
      <c r="B45" s="578"/>
      <c r="C45" s="578"/>
      <c r="D45" s="649"/>
      <c r="E45" s="650"/>
      <c r="F45" s="650"/>
      <c r="G45" s="650"/>
      <c r="H45" s="650"/>
      <c r="I45" s="650"/>
      <c r="J45" s="650"/>
      <c r="K45" s="650"/>
      <c r="L45" s="650"/>
      <c r="M45" s="650"/>
      <c r="N45" s="650"/>
      <c r="O45" s="650"/>
      <c r="P45" s="650"/>
      <c r="Q45" s="650"/>
      <c r="R45" s="650"/>
      <c r="S45" s="651"/>
      <c r="T45" s="660"/>
      <c r="U45" s="660"/>
      <c r="V45" s="660"/>
      <c r="W45" s="660"/>
      <c r="X45" s="660"/>
      <c r="Y45" s="667"/>
      <c r="Z45" s="668"/>
      <c r="AA45" s="668"/>
      <c r="AB45" s="668"/>
      <c r="AC45" s="668"/>
      <c r="AD45" s="668"/>
      <c r="AE45" s="668"/>
      <c r="AF45" s="668"/>
      <c r="AG45" s="668"/>
      <c r="AH45" s="668"/>
      <c r="AI45" s="669"/>
      <c r="AJ45" s="629"/>
      <c r="AK45" s="629"/>
      <c r="AL45" s="629"/>
      <c r="AM45" s="630"/>
      <c r="AN45" s="630"/>
      <c r="AO45" s="630"/>
      <c r="AP45" s="630"/>
      <c r="AQ45" s="630"/>
      <c r="AR45" s="630"/>
      <c r="AS45" s="630"/>
      <c r="AT45" s="630"/>
      <c r="AU45" s="630"/>
      <c r="AV45" s="630"/>
    </row>
    <row r="46" spans="1:48" s="48" customFormat="1" ht="20.25" customHeight="1" x14ac:dyDescent="0.2">
      <c r="B46" s="578" t="s">
        <v>62</v>
      </c>
      <c r="C46" s="578"/>
      <c r="D46" s="643" t="str">
        <f>IF(Invest!D72=0,"",Invest!D72)</f>
        <v/>
      </c>
      <c r="E46" s="644"/>
      <c r="F46" s="644"/>
      <c r="G46" s="644"/>
      <c r="H46" s="644"/>
      <c r="I46" s="644"/>
      <c r="J46" s="644"/>
      <c r="K46" s="644"/>
      <c r="L46" s="644"/>
      <c r="M46" s="644"/>
      <c r="N46" s="644"/>
      <c r="O46" s="644"/>
      <c r="P46" s="644"/>
      <c r="Q46" s="644"/>
      <c r="R46" s="644"/>
      <c r="S46" s="645"/>
      <c r="T46" s="660">
        <f>Invest!BK72</f>
        <v>0</v>
      </c>
      <c r="U46" s="660"/>
      <c r="V46" s="660"/>
      <c r="W46" s="660"/>
      <c r="X46" s="660"/>
      <c r="Y46" s="661">
        <f>Invest!BP72</f>
        <v>0</v>
      </c>
      <c r="Z46" s="662"/>
      <c r="AA46" s="662"/>
      <c r="AB46" s="662"/>
      <c r="AC46" s="662"/>
      <c r="AD46" s="662"/>
      <c r="AE46" s="662"/>
      <c r="AF46" s="662"/>
      <c r="AG46" s="662"/>
      <c r="AH46" s="662"/>
      <c r="AI46" s="663"/>
      <c r="AJ46" s="629">
        <v>0.5</v>
      </c>
      <c r="AK46" s="629"/>
      <c r="AL46" s="629"/>
      <c r="AM46" s="630">
        <f>Y46*AJ46</f>
        <v>0</v>
      </c>
      <c r="AN46" s="630"/>
      <c r="AO46" s="630"/>
      <c r="AP46" s="630"/>
      <c r="AQ46" s="630"/>
      <c r="AR46" s="630"/>
      <c r="AS46" s="630"/>
      <c r="AT46" s="630"/>
      <c r="AU46" s="630"/>
      <c r="AV46" s="630"/>
    </row>
    <row r="47" spans="1:48" s="48" customFormat="1" ht="20.25" customHeight="1" x14ac:dyDescent="0.2">
      <c r="B47" s="578"/>
      <c r="C47" s="578"/>
      <c r="D47" s="646"/>
      <c r="E47" s="647"/>
      <c r="F47" s="647"/>
      <c r="G47" s="647"/>
      <c r="H47" s="647"/>
      <c r="I47" s="647"/>
      <c r="J47" s="647"/>
      <c r="K47" s="647"/>
      <c r="L47" s="647"/>
      <c r="M47" s="647"/>
      <c r="N47" s="647"/>
      <c r="O47" s="647"/>
      <c r="P47" s="647"/>
      <c r="Q47" s="647"/>
      <c r="R47" s="647"/>
      <c r="S47" s="648"/>
      <c r="T47" s="660"/>
      <c r="U47" s="660"/>
      <c r="V47" s="660"/>
      <c r="W47" s="660"/>
      <c r="X47" s="660"/>
      <c r="Y47" s="664"/>
      <c r="Z47" s="665"/>
      <c r="AA47" s="665"/>
      <c r="AB47" s="665"/>
      <c r="AC47" s="665"/>
      <c r="AD47" s="665"/>
      <c r="AE47" s="665"/>
      <c r="AF47" s="665"/>
      <c r="AG47" s="665"/>
      <c r="AH47" s="665"/>
      <c r="AI47" s="666"/>
      <c r="AJ47" s="629"/>
      <c r="AK47" s="629"/>
      <c r="AL47" s="629"/>
      <c r="AM47" s="630"/>
      <c r="AN47" s="630"/>
      <c r="AO47" s="630"/>
      <c r="AP47" s="630"/>
      <c r="AQ47" s="630"/>
      <c r="AR47" s="630"/>
      <c r="AS47" s="630"/>
      <c r="AT47" s="630"/>
      <c r="AU47" s="630"/>
      <c r="AV47" s="630"/>
    </row>
    <row r="48" spans="1:48" s="48" customFormat="1" ht="20.25" customHeight="1" x14ac:dyDescent="0.2">
      <c r="B48" s="578"/>
      <c r="C48" s="578"/>
      <c r="D48" s="649"/>
      <c r="E48" s="650"/>
      <c r="F48" s="650"/>
      <c r="G48" s="650"/>
      <c r="H48" s="650"/>
      <c r="I48" s="650"/>
      <c r="J48" s="650"/>
      <c r="K48" s="650"/>
      <c r="L48" s="650"/>
      <c r="M48" s="650"/>
      <c r="N48" s="650"/>
      <c r="O48" s="650"/>
      <c r="P48" s="650"/>
      <c r="Q48" s="650"/>
      <c r="R48" s="650"/>
      <c r="S48" s="651"/>
      <c r="T48" s="660"/>
      <c r="U48" s="660"/>
      <c r="V48" s="660"/>
      <c r="W48" s="660"/>
      <c r="X48" s="660"/>
      <c r="Y48" s="667"/>
      <c r="Z48" s="668"/>
      <c r="AA48" s="668"/>
      <c r="AB48" s="668"/>
      <c r="AC48" s="668"/>
      <c r="AD48" s="668"/>
      <c r="AE48" s="668"/>
      <c r="AF48" s="668"/>
      <c r="AG48" s="668"/>
      <c r="AH48" s="668"/>
      <c r="AI48" s="669"/>
      <c r="AJ48" s="629"/>
      <c r="AK48" s="629"/>
      <c r="AL48" s="629"/>
      <c r="AM48" s="630"/>
      <c r="AN48" s="630"/>
      <c r="AO48" s="630"/>
      <c r="AP48" s="630"/>
      <c r="AQ48" s="630"/>
      <c r="AR48" s="630"/>
      <c r="AS48" s="630"/>
      <c r="AT48" s="630"/>
      <c r="AU48" s="630"/>
      <c r="AV48" s="630"/>
    </row>
    <row r="49" spans="2:48" s="48" customFormat="1" ht="20.25" customHeight="1" x14ac:dyDescent="0.2">
      <c r="B49" s="578" t="s">
        <v>63</v>
      </c>
      <c r="C49" s="578"/>
      <c r="D49" s="643" t="str">
        <f>IF(Invest!D78=0,"",Invest!D78)</f>
        <v/>
      </c>
      <c r="E49" s="644"/>
      <c r="F49" s="644"/>
      <c r="G49" s="644"/>
      <c r="H49" s="644"/>
      <c r="I49" s="644"/>
      <c r="J49" s="644"/>
      <c r="K49" s="644"/>
      <c r="L49" s="644"/>
      <c r="M49" s="644"/>
      <c r="N49" s="644"/>
      <c r="O49" s="644"/>
      <c r="P49" s="644"/>
      <c r="Q49" s="644"/>
      <c r="R49" s="644"/>
      <c r="S49" s="645"/>
      <c r="T49" s="660">
        <f>Invest!BK78</f>
        <v>0</v>
      </c>
      <c r="U49" s="660"/>
      <c r="V49" s="660"/>
      <c r="W49" s="660"/>
      <c r="X49" s="660"/>
      <c r="Y49" s="661">
        <f>Invest!BP78</f>
        <v>0</v>
      </c>
      <c r="Z49" s="662"/>
      <c r="AA49" s="662"/>
      <c r="AB49" s="662"/>
      <c r="AC49" s="662"/>
      <c r="AD49" s="662"/>
      <c r="AE49" s="662"/>
      <c r="AF49" s="662"/>
      <c r="AG49" s="662"/>
      <c r="AH49" s="662"/>
      <c r="AI49" s="663"/>
      <c r="AJ49" s="629">
        <v>0.5</v>
      </c>
      <c r="AK49" s="629"/>
      <c r="AL49" s="629"/>
      <c r="AM49" s="630">
        <f>Y49*AJ49</f>
        <v>0</v>
      </c>
      <c r="AN49" s="630"/>
      <c r="AO49" s="630"/>
      <c r="AP49" s="630"/>
      <c r="AQ49" s="630"/>
      <c r="AR49" s="630"/>
      <c r="AS49" s="630"/>
      <c r="AT49" s="630"/>
      <c r="AU49" s="630"/>
      <c r="AV49" s="630"/>
    </row>
    <row r="50" spans="2:48" s="48" customFormat="1" ht="20.25" customHeight="1" x14ac:dyDescent="0.2">
      <c r="B50" s="578"/>
      <c r="C50" s="578"/>
      <c r="D50" s="646"/>
      <c r="E50" s="647"/>
      <c r="F50" s="647"/>
      <c r="G50" s="647"/>
      <c r="H50" s="647"/>
      <c r="I50" s="647"/>
      <c r="J50" s="647"/>
      <c r="K50" s="647"/>
      <c r="L50" s="647"/>
      <c r="M50" s="647"/>
      <c r="N50" s="647"/>
      <c r="O50" s="647"/>
      <c r="P50" s="647"/>
      <c r="Q50" s="647"/>
      <c r="R50" s="647"/>
      <c r="S50" s="648"/>
      <c r="T50" s="660"/>
      <c r="U50" s="660"/>
      <c r="V50" s="660"/>
      <c r="W50" s="660"/>
      <c r="X50" s="660"/>
      <c r="Y50" s="664"/>
      <c r="Z50" s="665"/>
      <c r="AA50" s="665"/>
      <c r="AB50" s="665"/>
      <c r="AC50" s="665"/>
      <c r="AD50" s="665"/>
      <c r="AE50" s="665"/>
      <c r="AF50" s="665"/>
      <c r="AG50" s="665"/>
      <c r="AH50" s="665"/>
      <c r="AI50" s="666"/>
      <c r="AJ50" s="629"/>
      <c r="AK50" s="629"/>
      <c r="AL50" s="629"/>
      <c r="AM50" s="630"/>
      <c r="AN50" s="630"/>
      <c r="AO50" s="630"/>
      <c r="AP50" s="630"/>
      <c r="AQ50" s="630"/>
      <c r="AR50" s="630"/>
      <c r="AS50" s="630"/>
      <c r="AT50" s="630"/>
      <c r="AU50" s="630"/>
      <c r="AV50" s="630"/>
    </row>
    <row r="51" spans="2:48" s="48" customFormat="1" ht="20.25" customHeight="1" x14ac:dyDescent="0.2">
      <c r="B51" s="578"/>
      <c r="C51" s="578"/>
      <c r="D51" s="649"/>
      <c r="E51" s="650"/>
      <c r="F51" s="650"/>
      <c r="G51" s="650"/>
      <c r="H51" s="650"/>
      <c r="I51" s="650"/>
      <c r="J51" s="650"/>
      <c r="K51" s="650"/>
      <c r="L51" s="650"/>
      <c r="M51" s="650"/>
      <c r="N51" s="650"/>
      <c r="O51" s="650"/>
      <c r="P51" s="650"/>
      <c r="Q51" s="650"/>
      <c r="R51" s="650"/>
      <c r="S51" s="651"/>
      <c r="T51" s="660"/>
      <c r="U51" s="660"/>
      <c r="V51" s="660"/>
      <c r="W51" s="660"/>
      <c r="X51" s="660"/>
      <c r="Y51" s="667"/>
      <c r="Z51" s="668"/>
      <c r="AA51" s="668"/>
      <c r="AB51" s="668"/>
      <c r="AC51" s="668"/>
      <c r="AD51" s="668"/>
      <c r="AE51" s="668"/>
      <c r="AF51" s="668"/>
      <c r="AG51" s="668"/>
      <c r="AH51" s="668"/>
      <c r="AI51" s="669"/>
      <c r="AJ51" s="629"/>
      <c r="AK51" s="629"/>
      <c r="AL51" s="629"/>
      <c r="AM51" s="630"/>
      <c r="AN51" s="630"/>
      <c r="AO51" s="630"/>
      <c r="AP51" s="630"/>
      <c r="AQ51" s="630"/>
      <c r="AR51" s="630"/>
      <c r="AS51" s="630"/>
      <c r="AT51" s="630"/>
      <c r="AU51" s="630"/>
      <c r="AV51" s="630"/>
    </row>
    <row r="52" spans="2:48" s="48" customFormat="1" ht="20.25" customHeight="1" x14ac:dyDescent="0.2">
      <c r="B52" s="578" t="s">
        <v>64</v>
      </c>
      <c r="C52" s="578"/>
      <c r="D52" s="643" t="str">
        <f>IF(Invest!D84=0,"",Invest!D84)</f>
        <v/>
      </c>
      <c r="E52" s="644"/>
      <c r="F52" s="644"/>
      <c r="G52" s="644"/>
      <c r="H52" s="644"/>
      <c r="I52" s="644"/>
      <c r="J52" s="644"/>
      <c r="K52" s="644"/>
      <c r="L52" s="644"/>
      <c r="M52" s="644"/>
      <c r="N52" s="644"/>
      <c r="O52" s="644"/>
      <c r="P52" s="644"/>
      <c r="Q52" s="644"/>
      <c r="R52" s="644"/>
      <c r="S52" s="645"/>
      <c r="T52" s="660">
        <f>Invest!BK84</f>
        <v>0</v>
      </c>
      <c r="U52" s="660"/>
      <c r="V52" s="660"/>
      <c r="W52" s="660"/>
      <c r="X52" s="660"/>
      <c r="Y52" s="661">
        <f>Invest!BP84</f>
        <v>0</v>
      </c>
      <c r="Z52" s="662"/>
      <c r="AA52" s="662"/>
      <c r="AB52" s="662"/>
      <c r="AC52" s="662"/>
      <c r="AD52" s="662"/>
      <c r="AE52" s="662"/>
      <c r="AF52" s="662"/>
      <c r="AG52" s="662"/>
      <c r="AH52" s="662"/>
      <c r="AI52" s="663"/>
      <c r="AJ52" s="629">
        <v>0.5</v>
      </c>
      <c r="AK52" s="629"/>
      <c r="AL52" s="629"/>
      <c r="AM52" s="630">
        <f>Y52*AJ52</f>
        <v>0</v>
      </c>
      <c r="AN52" s="630"/>
      <c r="AO52" s="630"/>
      <c r="AP52" s="630"/>
      <c r="AQ52" s="630"/>
      <c r="AR52" s="630"/>
      <c r="AS52" s="630"/>
      <c r="AT52" s="630"/>
      <c r="AU52" s="630"/>
      <c r="AV52" s="630"/>
    </row>
    <row r="53" spans="2:48" s="48" customFormat="1" ht="20.25" customHeight="1" x14ac:dyDescent="0.2">
      <c r="B53" s="578"/>
      <c r="C53" s="578"/>
      <c r="D53" s="646"/>
      <c r="E53" s="647"/>
      <c r="F53" s="647"/>
      <c r="G53" s="647"/>
      <c r="H53" s="647"/>
      <c r="I53" s="647"/>
      <c r="J53" s="647"/>
      <c r="K53" s="647"/>
      <c r="L53" s="647"/>
      <c r="M53" s="647"/>
      <c r="N53" s="647"/>
      <c r="O53" s="647"/>
      <c r="P53" s="647"/>
      <c r="Q53" s="647"/>
      <c r="R53" s="647"/>
      <c r="S53" s="648"/>
      <c r="T53" s="660"/>
      <c r="U53" s="660"/>
      <c r="V53" s="660"/>
      <c r="W53" s="660"/>
      <c r="X53" s="660"/>
      <c r="Y53" s="664"/>
      <c r="Z53" s="665"/>
      <c r="AA53" s="665"/>
      <c r="AB53" s="665"/>
      <c r="AC53" s="665"/>
      <c r="AD53" s="665"/>
      <c r="AE53" s="665"/>
      <c r="AF53" s="665"/>
      <c r="AG53" s="665"/>
      <c r="AH53" s="665"/>
      <c r="AI53" s="666"/>
      <c r="AJ53" s="629"/>
      <c r="AK53" s="629"/>
      <c r="AL53" s="629"/>
      <c r="AM53" s="630"/>
      <c r="AN53" s="630"/>
      <c r="AO53" s="630"/>
      <c r="AP53" s="630"/>
      <c r="AQ53" s="630"/>
      <c r="AR53" s="630"/>
      <c r="AS53" s="630"/>
      <c r="AT53" s="630"/>
      <c r="AU53" s="630"/>
      <c r="AV53" s="630"/>
    </row>
    <row r="54" spans="2:48" s="48" customFormat="1" ht="20.25" customHeight="1" x14ac:dyDescent="0.2">
      <c r="B54" s="578"/>
      <c r="C54" s="578"/>
      <c r="D54" s="649"/>
      <c r="E54" s="650"/>
      <c r="F54" s="650"/>
      <c r="G54" s="650"/>
      <c r="H54" s="650"/>
      <c r="I54" s="650"/>
      <c r="J54" s="650"/>
      <c r="K54" s="650"/>
      <c r="L54" s="650"/>
      <c r="M54" s="650"/>
      <c r="N54" s="650"/>
      <c r="O54" s="650"/>
      <c r="P54" s="650"/>
      <c r="Q54" s="650"/>
      <c r="R54" s="650"/>
      <c r="S54" s="651"/>
      <c r="T54" s="660"/>
      <c r="U54" s="660"/>
      <c r="V54" s="660"/>
      <c r="W54" s="660"/>
      <c r="X54" s="660"/>
      <c r="Y54" s="667"/>
      <c r="Z54" s="668"/>
      <c r="AA54" s="668"/>
      <c r="AB54" s="668"/>
      <c r="AC54" s="668"/>
      <c r="AD54" s="668"/>
      <c r="AE54" s="668"/>
      <c r="AF54" s="668"/>
      <c r="AG54" s="668"/>
      <c r="AH54" s="668"/>
      <c r="AI54" s="669"/>
      <c r="AJ54" s="629"/>
      <c r="AK54" s="629"/>
      <c r="AL54" s="629"/>
      <c r="AM54" s="630"/>
      <c r="AN54" s="630"/>
      <c r="AO54" s="630"/>
      <c r="AP54" s="630"/>
      <c r="AQ54" s="630"/>
      <c r="AR54" s="630"/>
      <c r="AS54" s="630"/>
      <c r="AT54" s="630"/>
      <c r="AU54" s="630"/>
      <c r="AV54" s="630"/>
    </row>
    <row r="55" spans="2:48" s="48" customFormat="1" ht="20.25" customHeight="1" x14ac:dyDescent="0.2">
      <c r="B55" s="578" t="s">
        <v>65</v>
      </c>
      <c r="C55" s="578"/>
      <c r="D55" s="643" t="str">
        <f>IF(Invest!D90=0,"",Invest!D90)</f>
        <v/>
      </c>
      <c r="E55" s="644"/>
      <c r="F55" s="644"/>
      <c r="G55" s="644"/>
      <c r="H55" s="644"/>
      <c r="I55" s="644"/>
      <c r="J55" s="644"/>
      <c r="K55" s="644"/>
      <c r="L55" s="644"/>
      <c r="M55" s="644"/>
      <c r="N55" s="644"/>
      <c r="O55" s="644"/>
      <c r="P55" s="644"/>
      <c r="Q55" s="644"/>
      <c r="R55" s="644"/>
      <c r="S55" s="645"/>
      <c r="T55" s="660">
        <f>Invest!BK90</f>
        <v>0</v>
      </c>
      <c r="U55" s="660"/>
      <c r="V55" s="660"/>
      <c r="W55" s="660"/>
      <c r="X55" s="660"/>
      <c r="Y55" s="661">
        <f>Invest!BP90</f>
        <v>0</v>
      </c>
      <c r="Z55" s="662"/>
      <c r="AA55" s="662"/>
      <c r="AB55" s="662"/>
      <c r="AC55" s="662"/>
      <c r="AD55" s="662"/>
      <c r="AE55" s="662"/>
      <c r="AF55" s="662"/>
      <c r="AG55" s="662"/>
      <c r="AH55" s="662"/>
      <c r="AI55" s="663"/>
      <c r="AJ55" s="629">
        <v>0.5</v>
      </c>
      <c r="AK55" s="629"/>
      <c r="AL55" s="629"/>
      <c r="AM55" s="630">
        <f>Y55*AJ55</f>
        <v>0</v>
      </c>
      <c r="AN55" s="630"/>
      <c r="AO55" s="630"/>
      <c r="AP55" s="630"/>
      <c r="AQ55" s="630"/>
      <c r="AR55" s="630"/>
      <c r="AS55" s="630"/>
      <c r="AT55" s="630"/>
      <c r="AU55" s="630"/>
      <c r="AV55" s="630"/>
    </row>
    <row r="56" spans="2:48" s="48" customFormat="1" ht="20.25" customHeight="1" x14ac:dyDescent="0.2">
      <c r="B56" s="578"/>
      <c r="C56" s="578"/>
      <c r="D56" s="646"/>
      <c r="E56" s="647"/>
      <c r="F56" s="647"/>
      <c r="G56" s="647"/>
      <c r="H56" s="647"/>
      <c r="I56" s="647"/>
      <c r="J56" s="647"/>
      <c r="K56" s="647"/>
      <c r="L56" s="647"/>
      <c r="M56" s="647"/>
      <c r="N56" s="647"/>
      <c r="O56" s="647"/>
      <c r="P56" s="647"/>
      <c r="Q56" s="647"/>
      <c r="R56" s="647"/>
      <c r="S56" s="648"/>
      <c r="T56" s="660"/>
      <c r="U56" s="660"/>
      <c r="V56" s="660"/>
      <c r="W56" s="660"/>
      <c r="X56" s="660"/>
      <c r="Y56" s="664"/>
      <c r="Z56" s="665"/>
      <c r="AA56" s="665"/>
      <c r="AB56" s="665"/>
      <c r="AC56" s="665"/>
      <c r="AD56" s="665"/>
      <c r="AE56" s="665"/>
      <c r="AF56" s="665"/>
      <c r="AG56" s="665"/>
      <c r="AH56" s="665"/>
      <c r="AI56" s="666"/>
      <c r="AJ56" s="629"/>
      <c r="AK56" s="629"/>
      <c r="AL56" s="629"/>
      <c r="AM56" s="630"/>
      <c r="AN56" s="630"/>
      <c r="AO56" s="630"/>
      <c r="AP56" s="630"/>
      <c r="AQ56" s="630"/>
      <c r="AR56" s="630"/>
      <c r="AS56" s="630"/>
      <c r="AT56" s="630"/>
      <c r="AU56" s="630"/>
      <c r="AV56" s="630"/>
    </row>
    <row r="57" spans="2:48" s="48" customFormat="1" ht="20.25" customHeight="1" x14ac:dyDescent="0.2">
      <c r="B57" s="578"/>
      <c r="C57" s="578"/>
      <c r="D57" s="649"/>
      <c r="E57" s="650"/>
      <c r="F57" s="650"/>
      <c r="G57" s="650"/>
      <c r="H57" s="650"/>
      <c r="I57" s="650"/>
      <c r="J57" s="650"/>
      <c r="K57" s="650"/>
      <c r="L57" s="650"/>
      <c r="M57" s="650"/>
      <c r="N57" s="650"/>
      <c r="O57" s="650"/>
      <c r="P57" s="650"/>
      <c r="Q57" s="650"/>
      <c r="R57" s="650"/>
      <c r="S57" s="651"/>
      <c r="T57" s="660"/>
      <c r="U57" s="660"/>
      <c r="V57" s="660"/>
      <c r="W57" s="660"/>
      <c r="X57" s="660"/>
      <c r="Y57" s="667"/>
      <c r="Z57" s="668"/>
      <c r="AA57" s="668"/>
      <c r="AB57" s="668"/>
      <c r="AC57" s="668"/>
      <c r="AD57" s="668"/>
      <c r="AE57" s="668"/>
      <c r="AF57" s="668"/>
      <c r="AG57" s="668"/>
      <c r="AH57" s="668"/>
      <c r="AI57" s="669"/>
      <c r="AJ57" s="629"/>
      <c r="AK57" s="629"/>
      <c r="AL57" s="629"/>
      <c r="AM57" s="630"/>
      <c r="AN57" s="630"/>
      <c r="AO57" s="630"/>
      <c r="AP57" s="630"/>
      <c r="AQ57" s="630"/>
      <c r="AR57" s="630"/>
      <c r="AS57" s="630"/>
      <c r="AT57" s="630"/>
      <c r="AU57" s="630"/>
      <c r="AV57" s="630"/>
    </row>
    <row r="58" spans="2:48" s="48" customFormat="1" ht="20.25" customHeight="1" x14ac:dyDescent="0.2">
      <c r="B58" s="578" t="s">
        <v>66</v>
      </c>
      <c r="C58" s="578"/>
      <c r="D58" s="643" t="str">
        <f>IF(Invest!D96=0,"",Invest!D96)</f>
        <v/>
      </c>
      <c r="E58" s="644"/>
      <c r="F58" s="644"/>
      <c r="G58" s="644"/>
      <c r="H58" s="644"/>
      <c r="I58" s="644"/>
      <c r="J58" s="644"/>
      <c r="K58" s="644"/>
      <c r="L58" s="644"/>
      <c r="M58" s="644"/>
      <c r="N58" s="644"/>
      <c r="O58" s="644"/>
      <c r="P58" s="644"/>
      <c r="Q58" s="644"/>
      <c r="R58" s="644"/>
      <c r="S58" s="645"/>
      <c r="T58" s="660">
        <f>Invest!BK96</f>
        <v>0</v>
      </c>
      <c r="U58" s="660"/>
      <c r="V58" s="660"/>
      <c r="W58" s="660"/>
      <c r="X58" s="660"/>
      <c r="Y58" s="661">
        <f>Invest!BP96</f>
        <v>0</v>
      </c>
      <c r="Z58" s="662"/>
      <c r="AA58" s="662"/>
      <c r="AB58" s="662"/>
      <c r="AC58" s="662"/>
      <c r="AD58" s="662"/>
      <c r="AE58" s="662"/>
      <c r="AF58" s="662"/>
      <c r="AG58" s="662"/>
      <c r="AH58" s="662"/>
      <c r="AI58" s="663"/>
      <c r="AJ58" s="629">
        <v>0.5</v>
      </c>
      <c r="AK58" s="629"/>
      <c r="AL58" s="629"/>
      <c r="AM58" s="630">
        <f>Y58*AJ58</f>
        <v>0</v>
      </c>
      <c r="AN58" s="630"/>
      <c r="AO58" s="630"/>
      <c r="AP58" s="630"/>
      <c r="AQ58" s="630"/>
      <c r="AR58" s="630"/>
      <c r="AS58" s="630"/>
      <c r="AT58" s="630"/>
      <c r="AU58" s="630"/>
      <c r="AV58" s="630"/>
    </row>
    <row r="59" spans="2:48" s="48" customFormat="1" ht="20.25" customHeight="1" x14ac:dyDescent="0.2">
      <c r="B59" s="578"/>
      <c r="C59" s="578"/>
      <c r="D59" s="646"/>
      <c r="E59" s="647"/>
      <c r="F59" s="647"/>
      <c r="G59" s="647"/>
      <c r="H59" s="647"/>
      <c r="I59" s="647"/>
      <c r="J59" s="647"/>
      <c r="K59" s="647"/>
      <c r="L59" s="647"/>
      <c r="M59" s="647"/>
      <c r="N59" s="647"/>
      <c r="O59" s="647"/>
      <c r="P59" s="647"/>
      <c r="Q59" s="647"/>
      <c r="R59" s="647"/>
      <c r="S59" s="648"/>
      <c r="T59" s="660"/>
      <c r="U59" s="660"/>
      <c r="V59" s="660"/>
      <c r="W59" s="660"/>
      <c r="X59" s="660"/>
      <c r="Y59" s="664"/>
      <c r="Z59" s="665"/>
      <c r="AA59" s="665"/>
      <c r="AB59" s="665"/>
      <c r="AC59" s="665"/>
      <c r="AD59" s="665"/>
      <c r="AE59" s="665"/>
      <c r="AF59" s="665"/>
      <c r="AG59" s="665"/>
      <c r="AH59" s="665"/>
      <c r="AI59" s="666"/>
      <c r="AJ59" s="629"/>
      <c r="AK59" s="629"/>
      <c r="AL59" s="629"/>
      <c r="AM59" s="630"/>
      <c r="AN59" s="630"/>
      <c r="AO59" s="630"/>
      <c r="AP59" s="630"/>
      <c r="AQ59" s="630"/>
      <c r="AR59" s="630"/>
      <c r="AS59" s="630"/>
      <c r="AT59" s="630"/>
      <c r="AU59" s="630"/>
      <c r="AV59" s="630"/>
    </row>
    <row r="60" spans="2:48" s="48" customFormat="1" ht="20.25" customHeight="1" x14ac:dyDescent="0.2">
      <c r="B60" s="578"/>
      <c r="C60" s="578"/>
      <c r="D60" s="649"/>
      <c r="E60" s="650"/>
      <c r="F60" s="650"/>
      <c r="G60" s="650"/>
      <c r="H60" s="650"/>
      <c r="I60" s="650"/>
      <c r="J60" s="650"/>
      <c r="K60" s="650"/>
      <c r="L60" s="650"/>
      <c r="M60" s="650"/>
      <c r="N60" s="650"/>
      <c r="O60" s="650"/>
      <c r="P60" s="650"/>
      <c r="Q60" s="650"/>
      <c r="R60" s="650"/>
      <c r="S60" s="651"/>
      <c r="T60" s="660"/>
      <c r="U60" s="660"/>
      <c r="V60" s="660"/>
      <c r="W60" s="660"/>
      <c r="X60" s="660"/>
      <c r="Y60" s="667"/>
      <c r="Z60" s="668"/>
      <c r="AA60" s="668"/>
      <c r="AB60" s="668"/>
      <c r="AC60" s="668"/>
      <c r="AD60" s="668"/>
      <c r="AE60" s="668"/>
      <c r="AF60" s="668"/>
      <c r="AG60" s="668"/>
      <c r="AH60" s="668"/>
      <c r="AI60" s="669"/>
      <c r="AJ60" s="629"/>
      <c r="AK60" s="629"/>
      <c r="AL60" s="629"/>
      <c r="AM60" s="630"/>
      <c r="AN60" s="630"/>
      <c r="AO60" s="630"/>
      <c r="AP60" s="630"/>
      <c r="AQ60" s="630"/>
      <c r="AR60" s="630"/>
      <c r="AS60" s="630"/>
      <c r="AT60" s="630"/>
      <c r="AU60" s="630"/>
      <c r="AV60" s="630"/>
    </row>
    <row r="61" spans="2:48" s="48" customFormat="1" ht="20.25" customHeight="1" x14ac:dyDescent="0.2">
      <c r="B61" s="578" t="s">
        <v>67</v>
      </c>
      <c r="C61" s="578"/>
      <c r="D61" s="643" t="str">
        <f>IF(Invest!D102=0,"",Invest!D102)</f>
        <v/>
      </c>
      <c r="E61" s="644"/>
      <c r="F61" s="644"/>
      <c r="G61" s="644"/>
      <c r="H61" s="644"/>
      <c r="I61" s="644"/>
      <c r="J61" s="644"/>
      <c r="K61" s="644"/>
      <c r="L61" s="644"/>
      <c r="M61" s="644"/>
      <c r="N61" s="644"/>
      <c r="O61" s="644"/>
      <c r="P61" s="644"/>
      <c r="Q61" s="644"/>
      <c r="R61" s="644"/>
      <c r="S61" s="645"/>
      <c r="T61" s="660">
        <f>Invest!BK102</f>
        <v>0</v>
      </c>
      <c r="U61" s="660"/>
      <c r="V61" s="660"/>
      <c r="W61" s="660"/>
      <c r="X61" s="660"/>
      <c r="Y61" s="661">
        <f>Invest!BP102</f>
        <v>0</v>
      </c>
      <c r="Z61" s="662"/>
      <c r="AA61" s="662"/>
      <c r="AB61" s="662"/>
      <c r="AC61" s="662"/>
      <c r="AD61" s="662"/>
      <c r="AE61" s="662"/>
      <c r="AF61" s="662"/>
      <c r="AG61" s="662"/>
      <c r="AH61" s="662"/>
      <c r="AI61" s="663"/>
      <c r="AJ61" s="629">
        <v>0.5</v>
      </c>
      <c r="AK61" s="629"/>
      <c r="AL61" s="629"/>
      <c r="AM61" s="630">
        <f>Y61*AJ61</f>
        <v>0</v>
      </c>
      <c r="AN61" s="630"/>
      <c r="AO61" s="630"/>
      <c r="AP61" s="630"/>
      <c r="AQ61" s="630"/>
      <c r="AR61" s="630"/>
      <c r="AS61" s="630"/>
      <c r="AT61" s="630"/>
      <c r="AU61" s="630"/>
      <c r="AV61" s="630"/>
    </row>
    <row r="62" spans="2:48" s="48" customFormat="1" ht="20.25" customHeight="1" x14ac:dyDescent="0.2">
      <c r="B62" s="578"/>
      <c r="C62" s="578"/>
      <c r="D62" s="646"/>
      <c r="E62" s="647"/>
      <c r="F62" s="647"/>
      <c r="G62" s="647"/>
      <c r="H62" s="647"/>
      <c r="I62" s="647"/>
      <c r="J62" s="647"/>
      <c r="K62" s="647"/>
      <c r="L62" s="647"/>
      <c r="M62" s="647"/>
      <c r="N62" s="647"/>
      <c r="O62" s="647"/>
      <c r="P62" s="647"/>
      <c r="Q62" s="647"/>
      <c r="R62" s="647"/>
      <c r="S62" s="648"/>
      <c r="T62" s="660"/>
      <c r="U62" s="660"/>
      <c r="V62" s="660"/>
      <c r="W62" s="660"/>
      <c r="X62" s="660"/>
      <c r="Y62" s="664"/>
      <c r="Z62" s="665"/>
      <c r="AA62" s="665"/>
      <c r="AB62" s="665"/>
      <c r="AC62" s="665"/>
      <c r="AD62" s="665"/>
      <c r="AE62" s="665"/>
      <c r="AF62" s="665"/>
      <c r="AG62" s="665"/>
      <c r="AH62" s="665"/>
      <c r="AI62" s="666"/>
      <c r="AJ62" s="629"/>
      <c r="AK62" s="629"/>
      <c r="AL62" s="629"/>
      <c r="AM62" s="630"/>
      <c r="AN62" s="630"/>
      <c r="AO62" s="630"/>
      <c r="AP62" s="630"/>
      <c r="AQ62" s="630"/>
      <c r="AR62" s="630"/>
      <c r="AS62" s="630"/>
      <c r="AT62" s="630"/>
      <c r="AU62" s="630"/>
      <c r="AV62" s="630"/>
    </row>
    <row r="63" spans="2:48" s="48" customFormat="1" ht="20.25" customHeight="1" x14ac:dyDescent="0.2">
      <c r="B63" s="578"/>
      <c r="C63" s="578"/>
      <c r="D63" s="649"/>
      <c r="E63" s="650"/>
      <c r="F63" s="650"/>
      <c r="G63" s="650"/>
      <c r="H63" s="650"/>
      <c r="I63" s="650"/>
      <c r="J63" s="650"/>
      <c r="K63" s="650"/>
      <c r="L63" s="650"/>
      <c r="M63" s="650"/>
      <c r="N63" s="650"/>
      <c r="O63" s="650"/>
      <c r="P63" s="650"/>
      <c r="Q63" s="650"/>
      <c r="R63" s="650"/>
      <c r="S63" s="651"/>
      <c r="T63" s="660"/>
      <c r="U63" s="660"/>
      <c r="V63" s="660"/>
      <c r="W63" s="660"/>
      <c r="X63" s="660"/>
      <c r="Y63" s="667"/>
      <c r="Z63" s="668"/>
      <c r="AA63" s="668"/>
      <c r="AB63" s="668"/>
      <c r="AC63" s="668"/>
      <c r="AD63" s="668"/>
      <c r="AE63" s="668"/>
      <c r="AF63" s="668"/>
      <c r="AG63" s="668"/>
      <c r="AH63" s="668"/>
      <c r="AI63" s="669"/>
      <c r="AJ63" s="629"/>
      <c r="AK63" s="629"/>
      <c r="AL63" s="629"/>
      <c r="AM63" s="630"/>
      <c r="AN63" s="630"/>
      <c r="AO63" s="630"/>
      <c r="AP63" s="630"/>
      <c r="AQ63" s="630"/>
      <c r="AR63" s="630"/>
      <c r="AS63" s="630"/>
      <c r="AT63" s="630"/>
      <c r="AU63" s="630"/>
      <c r="AV63" s="630"/>
    </row>
    <row r="64" spans="2:48" s="48" customFormat="1" ht="20.25" customHeight="1" x14ac:dyDescent="0.2">
      <c r="B64" s="578" t="s">
        <v>68</v>
      </c>
      <c r="C64" s="578"/>
      <c r="D64" s="643" t="str">
        <f>IF(Invest!D108=0,"",Invest!D108)</f>
        <v/>
      </c>
      <c r="E64" s="644"/>
      <c r="F64" s="644"/>
      <c r="G64" s="644"/>
      <c r="H64" s="644"/>
      <c r="I64" s="644"/>
      <c r="J64" s="644"/>
      <c r="K64" s="644"/>
      <c r="L64" s="644"/>
      <c r="M64" s="644"/>
      <c r="N64" s="644"/>
      <c r="O64" s="644"/>
      <c r="P64" s="644"/>
      <c r="Q64" s="644"/>
      <c r="R64" s="644"/>
      <c r="S64" s="645"/>
      <c r="T64" s="660">
        <f>Invest!BK108</f>
        <v>0</v>
      </c>
      <c r="U64" s="660"/>
      <c r="V64" s="660"/>
      <c r="W64" s="660"/>
      <c r="X64" s="660"/>
      <c r="Y64" s="661">
        <f>Invest!BP108</f>
        <v>0</v>
      </c>
      <c r="Z64" s="662"/>
      <c r="AA64" s="662"/>
      <c r="AB64" s="662"/>
      <c r="AC64" s="662"/>
      <c r="AD64" s="662"/>
      <c r="AE64" s="662"/>
      <c r="AF64" s="662"/>
      <c r="AG64" s="662"/>
      <c r="AH64" s="662"/>
      <c r="AI64" s="663"/>
      <c r="AJ64" s="629">
        <v>0.5</v>
      </c>
      <c r="AK64" s="629"/>
      <c r="AL64" s="629"/>
      <c r="AM64" s="630">
        <f>Y64*AJ64</f>
        <v>0</v>
      </c>
      <c r="AN64" s="630"/>
      <c r="AO64" s="630"/>
      <c r="AP64" s="630"/>
      <c r="AQ64" s="630"/>
      <c r="AR64" s="630"/>
      <c r="AS64" s="630"/>
      <c r="AT64" s="630"/>
      <c r="AU64" s="630"/>
      <c r="AV64" s="630"/>
    </row>
    <row r="65" spans="1:56" s="48" customFormat="1" ht="20.25" customHeight="1" x14ac:dyDescent="0.2">
      <c r="B65" s="578"/>
      <c r="C65" s="578"/>
      <c r="D65" s="646"/>
      <c r="E65" s="647"/>
      <c r="F65" s="647"/>
      <c r="G65" s="647"/>
      <c r="H65" s="647"/>
      <c r="I65" s="647"/>
      <c r="J65" s="647"/>
      <c r="K65" s="647"/>
      <c r="L65" s="647"/>
      <c r="M65" s="647"/>
      <c r="N65" s="647"/>
      <c r="O65" s="647"/>
      <c r="P65" s="647"/>
      <c r="Q65" s="647"/>
      <c r="R65" s="647"/>
      <c r="S65" s="648"/>
      <c r="T65" s="660"/>
      <c r="U65" s="660"/>
      <c r="V65" s="660"/>
      <c r="W65" s="660"/>
      <c r="X65" s="660"/>
      <c r="Y65" s="664"/>
      <c r="Z65" s="665"/>
      <c r="AA65" s="665"/>
      <c r="AB65" s="665"/>
      <c r="AC65" s="665"/>
      <c r="AD65" s="665"/>
      <c r="AE65" s="665"/>
      <c r="AF65" s="665"/>
      <c r="AG65" s="665"/>
      <c r="AH65" s="665"/>
      <c r="AI65" s="666"/>
      <c r="AJ65" s="629"/>
      <c r="AK65" s="629"/>
      <c r="AL65" s="629"/>
      <c r="AM65" s="630"/>
      <c r="AN65" s="630"/>
      <c r="AO65" s="630"/>
      <c r="AP65" s="630"/>
      <c r="AQ65" s="630"/>
      <c r="AR65" s="630"/>
      <c r="AS65" s="630"/>
      <c r="AT65" s="630"/>
      <c r="AU65" s="630"/>
      <c r="AV65" s="630"/>
    </row>
    <row r="66" spans="1:56" s="48" customFormat="1" ht="20.25" customHeight="1" x14ac:dyDescent="0.2">
      <c r="B66" s="578"/>
      <c r="C66" s="578"/>
      <c r="D66" s="649"/>
      <c r="E66" s="650"/>
      <c r="F66" s="650"/>
      <c r="G66" s="650"/>
      <c r="H66" s="650"/>
      <c r="I66" s="650"/>
      <c r="J66" s="650"/>
      <c r="K66" s="650"/>
      <c r="L66" s="650"/>
      <c r="M66" s="650"/>
      <c r="N66" s="650"/>
      <c r="O66" s="650"/>
      <c r="P66" s="650"/>
      <c r="Q66" s="650"/>
      <c r="R66" s="650"/>
      <c r="S66" s="651"/>
      <c r="T66" s="660"/>
      <c r="U66" s="660"/>
      <c r="V66" s="660"/>
      <c r="W66" s="660"/>
      <c r="X66" s="660"/>
      <c r="Y66" s="667"/>
      <c r="Z66" s="668"/>
      <c r="AA66" s="668"/>
      <c r="AB66" s="668"/>
      <c r="AC66" s="668"/>
      <c r="AD66" s="668"/>
      <c r="AE66" s="668"/>
      <c r="AF66" s="668"/>
      <c r="AG66" s="668"/>
      <c r="AH66" s="668"/>
      <c r="AI66" s="669"/>
      <c r="AJ66" s="629"/>
      <c r="AK66" s="629"/>
      <c r="AL66" s="629"/>
      <c r="AM66" s="630"/>
      <c r="AN66" s="630"/>
      <c r="AO66" s="630"/>
      <c r="AP66" s="630"/>
      <c r="AQ66" s="630"/>
      <c r="AR66" s="630"/>
      <c r="AS66" s="630"/>
      <c r="AT66" s="630"/>
      <c r="AU66" s="630"/>
      <c r="AV66" s="630"/>
    </row>
    <row r="67" spans="1:56" s="49" customFormat="1" ht="36.75" customHeight="1" x14ac:dyDescent="0.2">
      <c r="B67" s="654" t="s">
        <v>59</v>
      </c>
      <c r="C67" s="655"/>
      <c r="D67" s="655"/>
      <c r="E67" s="655"/>
      <c r="F67" s="655"/>
      <c r="G67" s="655"/>
      <c r="H67" s="655"/>
      <c r="I67" s="655"/>
      <c r="J67" s="655"/>
      <c r="K67" s="655"/>
      <c r="L67" s="655"/>
      <c r="M67" s="655"/>
      <c r="N67" s="655"/>
      <c r="O67" s="655"/>
      <c r="P67" s="655"/>
      <c r="Q67" s="655"/>
      <c r="R67" s="655"/>
      <c r="S67" s="655"/>
      <c r="T67" s="655"/>
      <c r="U67" s="655"/>
      <c r="V67" s="655"/>
      <c r="W67" s="655"/>
      <c r="X67" s="655"/>
      <c r="Y67" s="652">
        <f>SUM(Y16:AI66)</f>
        <v>0</v>
      </c>
      <c r="Z67" s="653"/>
      <c r="AA67" s="653"/>
      <c r="AB67" s="653"/>
      <c r="AC67" s="653"/>
      <c r="AD67" s="653"/>
      <c r="AE67" s="653"/>
      <c r="AF67" s="653"/>
      <c r="AG67" s="653"/>
      <c r="AH67" s="653"/>
      <c r="AI67" s="653"/>
      <c r="AJ67" s="631" t="s">
        <v>249</v>
      </c>
      <c r="AK67" s="609"/>
      <c r="AL67" s="609"/>
      <c r="AM67" s="609"/>
      <c r="AN67" s="609"/>
      <c r="AO67" s="609"/>
      <c r="AP67" s="609"/>
      <c r="AQ67" s="609"/>
      <c r="AR67" s="609"/>
      <c r="AS67" s="609"/>
      <c r="AT67" s="609"/>
      <c r="AU67" s="609"/>
      <c r="AV67" s="610"/>
      <c r="AW67" s="641">
        <f>SUM(AM16:AV66)</f>
        <v>0</v>
      </c>
      <c r="AX67" s="642"/>
      <c r="AY67" s="642"/>
      <c r="AZ67" s="642"/>
      <c r="BA67" s="642"/>
      <c r="BB67" s="642"/>
      <c r="BC67" s="642"/>
      <c r="BD67" s="642"/>
    </row>
    <row r="68" spans="1:56" s="49" customFormat="1" ht="36.75" customHeight="1" x14ac:dyDescent="0.2">
      <c r="B68" s="656"/>
      <c r="C68" s="657"/>
      <c r="D68" s="657"/>
      <c r="E68" s="657"/>
      <c r="F68" s="657"/>
      <c r="G68" s="657"/>
      <c r="H68" s="657"/>
      <c r="I68" s="657"/>
      <c r="J68" s="657"/>
      <c r="K68" s="657"/>
      <c r="L68" s="657"/>
      <c r="M68" s="657"/>
      <c r="N68" s="657"/>
      <c r="O68" s="657"/>
      <c r="P68" s="657"/>
      <c r="Q68" s="657"/>
      <c r="R68" s="657"/>
      <c r="S68" s="657"/>
      <c r="T68" s="657"/>
      <c r="U68" s="657"/>
      <c r="V68" s="657"/>
      <c r="W68" s="657"/>
      <c r="X68" s="657"/>
      <c r="Y68" s="653"/>
      <c r="Z68" s="653"/>
      <c r="AA68" s="653"/>
      <c r="AB68" s="653"/>
      <c r="AC68" s="653"/>
      <c r="AD68" s="653"/>
      <c r="AE68" s="653"/>
      <c r="AF68" s="653"/>
      <c r="AG68" s="653"/>
      <c r="AH68" s="653"/>
      <c r="AI68" s="653"/>
      <c r="AJ68" s="611"/>
      <c r="AK68" s="612"/>
      <c r="AL68" s="612"/>
      <c r="AM68" s="612"/>
      <c r="AN68" s="612"/>
      <c r="AO68" s="612"/>
      <c r="AP68" s="612"/>
      <c r="AQ68" s="612"/>
      <c r="AR68" s="612"/>
      <c r="AS68" s="612"/>
      <c r="AT68" s="612"/>
      <c r="AU68" s="612"/>
      <c r="AV68" s="613"/>
      <c r="AW68" s="642"/>
      <c r="AX68" s="642"/>
      <c r="AY68" s="642"/>
      <c r="AZ68" s="642"/>
      <c r="BA68" s="642"/>
      <c r="BB68" s="642"/>
      <c r="BC68" s="642"/>
      <c r="BD68" s="642"/>
    </row>
    <row r="69" spans="1:56" s="49" customFormat="1" ht="36.75" customHeight="1" x14ac:dyDescent="0.2">
      <c r="B69" s="658"/>
      <c r="C69" s="659"/>
      <c r="D69" s="659"/>
      <c r="E69" s="659"/>
      <c r="F69" s="659"/>
      <c r="G69" s="659"/>
      <c r="H69" s="659"/>
      <c r="I69" s="659"/>
      <c r="J69" s="659"/>
      <c r="K69" s="659"/>
      <c r="L69" s="659"/>
      <c r="M69" s="659"/>
      <c r="N69" s="659"/>
      <c r="O69" s="659"/>
      <c r="P69" s="659"/>
      <c r="Q69" s="659"/>
      <c r="R69" s="659"/>
      <c r="S69" s="659"/>
      <c r="T69" s="659"/>
      <c r="U69" s="659"/>
      <c r="V69" s="659"/>
      <c r="W69" s="659"/>
      <c r="X69" s="659"/>
      <c r="Y69" s="653"/>
      <c r="Z69" s="653"/>
      <c r="AA69" s="653"/>
      <c r="AB69" s="653"/>
      <c r="AC69" s="653"/>
      <c r="AD69" s="653"/>
      <c r="AE69" s="653"/>
      <c r="AF69" s="653"/>
      <c r="AG69" s="653"/>
      <c r="AH69" s="653"/>
      <c r="AI69" s="653"/>
      <c r="AJ69" s="614"/>
      <c r="AK69" s="615"/>
      <c r="AL69" s="615"/>
      <c r="AM69" s="615"/>
      <c r="AN69" s="615"/>
      <c r="AO69" s="615"/>
      <c r="AP69" s="615"/>
      <c r="AQ69" s="615"/>
      <c r="AR69" s="615"/>
      <c r="AS69" s="615"/>
      <c r="AT69" s="615"/>
      <c r="AU69" s="615"/>
      <c r="AV69" s="616"/>
      <c r="AW69" s="642"/>
      <c r="AX69" s="642"/>
      <c r="AY69" s="642"/>
      <c r="AZ69" s="642"/>
      <c r="BA69" s="642"/>
      <c r="BB69" s="642"/>
      <c r="BC69" s="642"/>
      <c r="BD69" s="642"/>
    </row>
    <row r="70" spans="1:56" s="89" customFormat="1" ht="20.25" customHeight="1" x14ac:dyDescent="0.25">
      <c r="C70" s="76"/>
      <c r="D70" s="96"/>
      <c r="E70" s="96"/>
      <c r="F70" s="92"/>
      <c r="G70" s="92"/>
      <c r="H70" s="92"/>
      <c r="I70" s="92"/>
      <c r="J70" s="97"/>
      <c r="K70" s="97"/>
      <c r="L70" s="97"/>
      <c r="M70" s="97"/>
      <c r="N70" s="97"/>
      <c r="O70" s="97"/>
      <c r="P70" s="97"/>
      <c r="Q70" s="97"/>
      <c r="R70" s="97"/>
      <c r="S70" s="97"/>
      <c r="T70" s="97"/>
      <c r="U70" s="97"/>
      <c r="V70" s="97"/>
      <c r="W70" s="97"/>
      <c r="X70" s="97"/>
      <c r="Y70" s="632" t="str">
        <f>IF(OR($AW$67&lt;5000,$AW$67&gt;150000),"domanda non ricevibile (importo fuori dai limiti 5.000 - 150.000 €)", "contributo richiesto nei limiti previsti dal bando")</f>
        <v>domanda non ricevibile (importo fuori dai limiti 5.000 - 150.000 €)</v>
      </c>
      <c r="Z70" s="633"/>
      <c r="AA70" s="633"/>
      <c r="AB70" s="633"/>
      <c r="AC70" s="633"/>
      <c r="AD70" s="633"/>
      <c r="AE70" s="633"/>
      <c r="AF70" s="633"/>
      <c r="AG70" s="633"/>
      <c r="AH70" s="633"/>
      <c r="AI70" s="633"/>
      <c r="AJ70" s="633"/>
      <c r="AK70" s="633"/>
      <c r="AL70" s="633"/>
      <c r="AM70" s="633"/>
      <c r="AN70" s="633"/>
      <c r="AO70" s="633"/>
      <c r="AP70" s="633"/>
      <c r="AQ70" s="633"/>
      <c r="AR70" s="633"/>
      <c r="AS70" s="633"/>
      <c r="AT70" s="633"/>
      <c r="AU70" s="633"/>
      <c r="AV70" s="633"/>
      <c r="AW70" s="633"/>
      <c r="AX70" s="633"/>
      <c r="AY70" s="633"/>
      <c r="AZ70" s="633"/>
      <c r="BA70" s="633"/>
      <c r="BB70" s="633"/>
      <c r="BC70" s="633"/>
      <c r="BD70" s="634"/>
    </row>
    <row r="71" spans="1:56" s="80" customFormat="1" ht="20.25" customHeight="1" x14ac:dyDescent="0.25">
      <c r="A71" s="76"/>
      <c r="B71" s="49"/>
      <c r="C71" s="49"/>
      <c r="D71" s="51"/>
      <c r="E71" s="51"/>
      <c r="F71" s="51"/>
      <c r="G71" s="51"/>
      <c r="H71" s="51"/>
      <c r="I71" s="51"/>
      <c r="J71" s="51"/>
      <c r="K71" s="51"/>
      <c r="L71" s="51"/>
      <c r="M71" s="51"/>
      <c r="N71" s="51"/>
      <c r="O71" s="51"/>
      <c r="P71" s="51"/>
      <c r="Q71" s="51"/>
      <c r="R71" s="51"/>
      <c r="S71" s="51"/>
      <c r="T71" s="83"/>
      <c r="U71" s="83"/>
      <c r="V71" s="83"/>
      <c r="W71" s="83"/>
      <c r="X71" s="83"/>
      <c r="Y71" s="635"/>
      <c r="Z71" s="636"/>
      <c r="AA71" s="636"/>
      <c r="AB71" s="636"/>
      <c r="AC71" s="636"/>
      <c r="AD71" s="636"/>
      <c r="AE71" s="636"/>
      <c r="AF71" s="636"/>
      <c r="AG71" s="636"/>
      <c r="AH71" s="636"/>
      <c r="AI71" s="636"/>
      <c r="AJ71" s="636"/>
      <c r="AK71" s="636"/>
      <c r="AL71" s="636"/>
      <c r="AM71" s="636"/>
      <c r="AN71" s="636"/>
      <c r="AO71" s="636"/>
      <c r="AP71" s="636"/>
      <c r="AQ71" s="636"/>
      <c r="AR71" s="636"/>
      <c r="AS71" s="636"/>
      <c r="AT71" s="636"/>
      <c r="AU71" s="636"/>
      <c r="AV71" s="636"/>
      <c r="AW71" s="636"/>
      <c r="AX71" s="636"/>
      <c r="AY71" s="636"/>
      <c r="AZ71" s="636"/>
      <c r="BA71" s="636"/>
      <c r="BB71" s="636"/>
      <c r="BC71" s="636"/>
      <c r="BD71" s="637"/>
    </row>
    <row r="72" spans="1:56" s="80" customFormat="1" ht="20.25" customHeight="1" x14ac:dyDescent="0.25">
      <c r="A72" s="76"/>
      <c r="B72" s="49"/>
      <c r="C72" s="49"/>
      <c r="D72" s="51"/>
      <c r="E72" s="51"/>
      <c r="F72" s="51"/>
      <c r="G72" s="51"/>
      <c r="H72" s="51"/>
      <c r="I72" s="51"/>
      <c r="J72" s="51"/>
      <c r="K72" s="51"/>
      <c r="L72" s="51"/>
      <c r="M72" s="51"/>
      <c r="N72" s="51"/>
      <c r="O72" s="51"/>
      <c r="P72" s="51"/>
      <c r="Q72" s="51"/>
      <c r="R72" s="51"/>
      <c r="S72" s="51"/>
      <c r="T72" s="83"/>
      <c r="U72" s="83"/>
      <c r="V72" s="83"/>
      <c r="W72" s="83"/>
      <c r="X72" s="83"/>
      <c r="Y72" s="638"/>
      <c r="Z72" s="639"/>
      <c r="AA72" s="639"/>
      <c r="AB72" s="639"/>
      <c r="AC72" s="639"/>
      <c r="AD72" s="639"/>
      <c r="AE72" s="639"/>
      <c r="AF72" s="639"/>
      <c r="AG72" s="639"/>
      <c r="AH72" s="639"/>
      <c r="AI72" s="639"/>
      <c r="AJ72" s="639"/>
      <c r="AK72" s="639"/>
      <c r="AL72" s="639"/>
      <c r="AM72" s="639"/>
      <c r="AN72" s="639"/>
      <c r="AO72" s="639"/>
      <c r="AP72" s="639"/>
      <c r="AQ72" s="639"/>
      <c r="AR72" s="639"/>
      <c r="AS72" s="639"/>
      <c r="AT72" s="639"/>
      <c r="AU72" s="639"/>
      <c r="AV72" s="639"/>
      <c r="AW72" s="639"/>
      <c r="AX72" s="639"/>
      <c r="AY72" s="639"/>
      <c r="AZ72" s="639"/>
      <c r="BA72" s="639"/>
      <c r="BB72" s="639"/>
      <c r="BC72" s="639"/>
      <c r="BD72" s="640"/>
    </row>
    <row r="73" spans="1:56" s="80" customFormat="1" ht="20.25" customHeight="1" x14ac:dyDescent="0.25">
      <c r="A73" s="76"/>
      <c r="B73" s="49"/>
      <c r="C73" s="49"/>
      <c r="D73" s="51"/>
      <c r="E73" s="51"/>
      <c r="F73" s="51"/>
      <c r="G73" s="51"/>
      <c r="H73" s="51"/>
      <c r="I73" s="51"/>
      <c r="J73" s="51"/>
      <c r="K73" s="51"/>
      <c r="L73" s="51"/>
      <c r="M73" s="51"/>
      <c r="N73" s="51"/>
      <c r="O73" s="51"/>
      <c r="P73" s="51"/>
      <c r="Q73" s="51"/>
      <c r="R73" s="51"/>
      <c r="S73" s="51"/>
      <c r="T73" s="83"/>
      <c r="U73" s="83"/>
      <c r="V73" s="83"/>
      <c r="W73" s="83"/>
      <c r="X73" s="83"/>
      <c r="Y73" s="83"/>
      <c r="Z73" s="83"/>
      <c r="AA73" s="83"/>
      <c r="AB73" s="83"/>
      <c r="AC73" s="83"/>
      <c r="AD73" s="83"/>
      <c r="AE73" s="83"/>
      <c r="AF73" s="83"/>
      <c r="AG73" s="83"/>
      <c r="AH73" s="83"/>
      <c r="AI73" s="83"/>
      <c r="AJ73" s="83"/>
      <c r="AK73" s="83"/>
      <c r="AL73" s="83"/>
      <c r="AM73" s="83"/>
      <c r="AN73" s="83"/>
      <c r="AO73" s="83"/>
      <c r="AP73" s="83"/>
      <c r="AQ73" s="17"/>
      <c r="AR73" s="17"/>
      <c r="AS73" s="17"/>
      <c r="AT73" s="17"/>
      <c r="AU73" s="17"/>
      <c r="AV73" s="17"/>
      <c r="AW73" s="90"/>
      <c r="AX73" s="90"/>
      <c r="AY73" s="90"/>
      <c r="AZ73" s="90"/>
      <c r="BA73" s="90"/>
      <c r="BB73" s="90"/>
      <c r="BC73" s="90"/>
      <c r="BD73" s="90"/>
    </row>
    <row r="74" spans="1:56" s="80" customFormat="1" ht="20.25" customHeight="1" x14ac:dyDescent="0.25">
      <c r="A74" s="76"/>
      <c r="B74" s="91"/>
      <c r="D74" s="84"/>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row>
    <row r="75" spans="1:56" s="80" customFormat="1" ht="20.25" customHeight="1" x14ac:dyDescent="0.25">
      <c r="A75" s="76"/>
      <c r="B75" s="49"/>
      <c r="C75" s="49"/>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4"/>
      <c r="AX75" s="94"/>
      <c r="AY75" s="94"/>
      <c r="AZ75" s="94"/>
      <c r="BA75" s="94"/>
      <c r="BB75" s="94"/>
      <c r="BC75" s="94"/>
      <c r="BD75" s="94"/>
    </row>
    <row r="76" spans="1:56" s="80" customFormat="1" ht="20.25" customHeight="1" x14ac:dyDescent="0.25">
      <c r="A76" s="76"/>
      <c r="B76" s="49"/>
      <c r="C76" s="49"/>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4"/>
      <c r="AX76" s="94"/>
      <c r="AY76" s="94"/>
      <c r="AZ76" s="94"/>
      <c r="BA76" s="94"/>
      <c r="BB76" s="94"/>
      <c r="BC76" s="94"/>
      <c r="BD76" s="94"/>
    </row>
    <row r="77" spans="1:56" s="80" customFormat="1" ht="20.25" customHeight="1" x14ac:dyDescent="0.25">
      <c r="A77" s="76"/>
      <c r="B77" s="49"/>
      <c r="C77" s="49"/>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4"/>
      <c r="AX77" s="94"/>
      <c r="AY77" s="94"/>
      <c r="AZ77" s="94"/>
      <c r="BA77" s="94"/>
      <c r="BB77" s="94"/>
      <c r="BC77" s="94"/>
      <c r="BD77" s="94"/>
    </row>
    <row r="78" spans="1:56" s="80" customFormat="1" ht="20.25" customHeight="1" x14ac:dyDescent="0.25">
      <c r="A78" s="76"/>
      <c r="B78" s="49"/>
      <c r="C78" s="49"/>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row>
    <row r="79" spans="1:56" s="80" customFormat="1" ht="20.25" customHeight="1" x14ac:dyDescent="0.25">
      <c r="A79" s="76"/>
      <c r="B79" s="49"/>
      <c r="C79" s="49"/>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row>
    <row r="80" spans="1:56" s="80" customFormat="1" ht="20.25" customHeight="1" x14ac:dyDescent="0.25">
      <c r="A80" s="76"/>
      <c r="B80" s="49"/>
      <c r="C80" s="49"/>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row>
    <row r="81" spans="1:48" s="80" customFormat="1" ht="20.25" customHeight="1" x14ac:dyDescent="0.25">
      <c r="A81" s="76"/>
      <c r="B81" s="91"/>
      <c r="D81" s="84"/>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row>
    <row r="82" spans="1:48" s="73" customFormat="1" ht="20.25" customHeight="1" x14ac:dyDescent="0.25">
      <c r="A82" s="64"/>
      <c r="B82" s="72"/>
      <c r="D82" s="81"/>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row>
    <row r="83" spans="1:48" s="73" customFormat="1" ht="20.25" customHeight="1" x14ac:dyDescent="0.25">
      <c r="A83" s="64"/>
      <c r="B83" s="72"/>
      <c r="D83" s="81"/>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row>
    <row r="84" spans="1:48" s="73" customFormat="1" ht="20.25" customHeight="1" x14ac:dyDescent="0.25">
      <c r="A84" s="64"/>
      <c r="B84" s="72"/>
      <c r="D84" s="81"/>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row>
    <row r="85" spans="1:48" s="73" customFormat="1" ht="20.25" customHeight="1" x14ac:dyDescent="0.25">
      <c r="A85" s="64"/>
      <c r="B85" s="72"/>
      <c r="D85" s="81"/>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row>
    <row r="86" spans="1:48" s="73" customFormat="1" ht="20.25" customHeight="1" x14ac:dyDescent="0.25">
      <c r="A86" s="64"/>
      <c r="B86" s="72"/>
      <c r="D86" s="81"/>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row>
    <row r="87" spans="1:48" s="73" customFormat="1" ht="20.25" customHeight="1" x14ac:dyDescent="0.25">
      <c r="A87" s="64"/>
      <c r="B87" s="72"/>
      <c r="D87" s="81"/>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row>
    <row r="88" spans="1:48" s="73" customFormat="1" ht="20.25" customHeight="1" x14ac:dyDescent="0.25">
      <c r="A88" s="64"/>
      <c r="B88" s="72"/>
      <c r="D88" s="81"/>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row>
    <row r="89" spans="1:48" s="73" customFormat="1" ht="20.25" customHeight="1" x14ac:dyDescent="0.25">
      <c r="A89" s="64"/>
      <c r="B89" s="72"/>
      <c r="D89" s="81"/>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row>
    <row r="90" spans="1:48" s="73" customFormat="1" ht="20.25" customHeight="1" x14ac:dyDescent="0.25">
      <c r="A90" s="64"/>
      <c r="B90" s="72"/>
      <c r="D90" s="81"/>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row>
    <row r="91" spans="1:48" s="73" customFormat="1" ht="20.25" customHeight="1" x14ac:dyDescent="0.25">
      <c r="A91" s="64"/>
      <c r="B91" s="72"/>
      <c r="D91" s="81"/>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row>
    <row r="92" spans="1:48" s="73" customFormat="1" ht="20.25" customHeight="1" x14ac:dyDescent="0.25">
      <c r="A92" s="64"/>
      <c r="B92" s="72"/>
      <c r="D92" s="81"/>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row>
    <row r="93" spans="1:48" s="73" customFormat="1" ht="20.25" customHeight="1" x14ac:dyDescent="0.25">
      <c r="A93" s="64"/>
      <c r="B93" s="72"/>
      <c r="D93" s="81"/>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row>
    <row r="94" spans="1:48" s="73" customFormat="1" ht="20.25" customHeight="1" x14ac:dyDescent="0.25">
      <c r="A94" s="64"/>
      <c r="B94" s="72"/>
      <c r="D94" s="81"/>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row>
    <row r="95" spans="1:48" s="73" customFormat="1" ht="20.25" customHeight="1" x14ac:dyDescent="0.25">
      <c r="A95" s="64"/>
      <c r="B95" s="72"/>
      <c r="D95" s="81"/>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row>
    <row r="96" spans="1:48" s="73" customFormat="1" ht="20.25" customHeight="1" x14ac:dyDescent="0.25">
      <c r="A96" s="64"/>
      <c r="B96" s="72"/>
      <c r="D96" s="81"/>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row>
    <row r="97" spans="1:48" s="73" customFormat="1" ht="20.25" customHeight="1" x14ac:dyDescent="0.25">
      <c r="A97" s="64"/>
      <c r="B97" s="72"/>
      <c r="D97" s="81"/>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row>
    <row r="98" spans="1:48" s="73" customFormat="1" ht="20.25" customHeight="1" x14ac:dyDescent="0.25">
      <c r="A98" s="64"/>
      <c r="B98" s="72"/>
      <c r="D98" s="81"/>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row>
    <row r="99" spans="1:48" s="73" customFormat="1" ht="20.25" customHeight="1" x14ac:dyDescent="0.25">
      <c r="A99" s="64"/>
      <c r="B99" s="72"/>
      <c r="D99" s="81"/>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row>
    <row r="100" spans="1:48" s="73" customFormat="1" ht="20.25" customHeight="1" x14ac:dyDescent="0.25">
      <c r="A100" s="64"/>
      <c r="B100" s="91"/>
      <c r="C100" s="80"/>
      <c r="D100" s="84"/>
      <c r="E100" s="80"/>
      <c r="F100" s="80"/>
      <c r="G100" s="80"/>
      <c r="H100" s="80"/>
      <c r="I100" s="80"/>
      <c r="J100" s="80"/>
      <c r="K100" s="80"/>
      <c r="L100" s="80"/>
      <c r="M100" s="80"/>
      <c r="N100" s="80"/>
      <c r="O100" s="80"/>
      <c r="P100" s="78"/>
      <c r="Q100" s="78"/>
      <c r="R100" s="78"/>
      <c r="S100" s="78"/>
      <c r="T100" s="78"/>
      <c r="U100" s="78"/>
      <c r="V100" s="78"/>
      <c r="W100" s="78"/>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row>
    <row r="101" spans="1:48" ht="20.25" customHeight="1" x14ac:dyDescent="0.35">
      <c r="B101" s="53"/>
      <c r="C101" s="269"/>
      <c r="D101" s="628"/>
      <c r="E101" s="628"/>
      <c r="F101" s="628"/>
      <c r="G101" s="628"/>
      <c r="H101" s="628"/>
      <c r="I101" s="628"/>
      <c r="J101" s="628"/>
      <c r="K101" s="628"/>
      <c r="L101" s="628"/>
      <c r="M101" s="628"/>
      <c r="N101" s="628"/>
      <c r="O101" s="628"/>
      <c r="P101" s="628"/>
      <c r="Q101" s="628"/>
      <c r="R101" s="628"/>
      <c r="S101" s="628"/>
      <c r="T101" s="53"/>
      <c r="U101" s="53"/>
      <c r="V101" s="53"/>
      <c r="W101" s="53"/>
    </row>
    <row r="102" spans="1:48" ht="20.25" customHeight="1" x14ac:dyDescent="0.35">
      <c r="B102" s="53"/>
      <c r="C102" s="269"/>
      <c r="D102" s="628"/>
      <c r="E102" s="628"/>
      <c r="F102" s="628"/>
      <c r="G102" s="628"/>
      <c r="H102" s="628"/>
      <c r="I102" s="628"/>
      <c r="J102" s="628"/>
      <c r="K102" s="628"/>
      <c r="L102" s="628"/>
      <c r="M102" s="628"/>
      <c r="N102" s="628"/>
      <c r="O102" s="628"/>
      <c r="P102" s="628"/>
      <c r="Q102" s="628"/>
      <c r="R102" s="628"/>
      <c r="S102" s="628"/>
      <c r="T102" s="53"/>
      <c r="U102" s="53"/>
      <c r="V102" s="53"/>
      <c r="W102" s="53"/>
    </row>
    <row r="103" spans="1:48" ht="20.25" customHeight="1" x14ac:dyDescent="0.35">
      <c r="B103" s="53"/>
      <c r="C103" s="269"/>
      <c r="D103" s="628"/>
      <c r="E103" s="628"/>
      <c r="F103" s="628"/>
      <c r="G103" s="628"/>
      <c r="H103" s="628"/>
      <c r="I103" s="628"/>
      <c r="J103" s="628"/>
      <c r="K103" s="628"/>
      <c r="L103" s="628"/>
      <c r="M103" s="628"/>
      <c r="N103" s="628"/>
      <c r="O103" s="628"/>
      <c r="P103" s="628"/>
      <c r="Q103" s="628"/>
      <c r="R103" s="628"/>
      <c r="S103" s="628"/>
      <c r="T103" s="53"/>
      <c r="U103" s="53"/>
      <c r="V103" s="53"/>
      <c r="W103" s="53"/>
    </row>
    <row r="104" spans="1:48" ht="20.25" customHeight="1" x14ac:dyDescent="0.35">
      <c r="B104" s="53"/>
      <c r="C104" s="269"/>
      <c r="D104" s="628"/>
      <c r="E104" s="628"/>
      <c r="F104" s="628"/>
      <c r="G104" s="628"/>
      <c r="H104" s="628"/>
      <c r="I104" s="628"/>
      <c r="J104" s="628"/>
      <c r="K104" s="628"/>
      <c r="L104" s="628"/>
      <c r="M104" s="628"/>
      <c r="N104" s="628"/>
      <c r="O104" s="628"/>
      <c r="P104" s="628"/>
      <c r="Q104" s="628"/>
      <c r="R104" s="628"/>
      <c r="S104" s="628"/>
      <c r="T104" s="53"/>
      <c r="U104" s="53"/>
      <c r="V104" s="53"/>
      <c r="W104" s="53"/>
    </row>
    <row r="105" spans="1:48" ht="20.25" customHeight="1" x14ac:dyDescent="0.35">
      <c r="B105" s="53"/>
      <c r="C105" s="269"/>
      <c r="D105" s="628"/>
      <c r="E105" s="628"/>
      <c r="F105" s="628"/>
      <c r="G105" s="628"/>
      <c r="H105" s="628"/>
      <c r="I105" s="628"/>
      <c r="J105" s="628"/>
      <c r="K105" s="628"/>
      <c r="L105" s="628"/>
      <c r="M105" s="628"/>
      <c r="N105" s="628"/>
      <c r="O105" s="628"/>
      <c r="P105" s="628"/>
      <c r="Q105" s="628"/>
      <c r="R105" s="628"/>
      <c r="S105" s="628"/>
      <c r="T105" s="53"/>
      <c r="U105" s="53"/>
      <c r="V105" s="53"/>
      <c r="W105" s="53"/>
    </row>
    <row r="106" spans="1:48" ht="20.25" customHeight="1" x14ac:dyDescent="0.35">
      <c r="B106" s="53"/>
      <c r="C106" s="269"/>
      <c r="D106" s="628"/>
      <c r="E106" s="628"/>
      <c r="F106" s="628"/>
      <c r="G106" s="628"/>
      <c r="H106" s="628"/>
      <c r="I106" s="628"/>
      <c r="J106" s="628"/>
      <c r="K106" s="628"/>
      <c r="L106" s="628"/>
      <c r="M106" s="628"/>
      <c r="N106" s="628"/>
      <c r="O106" s="628"/>
      <c r="P106" s="628"/>
      <c r="Q106" s="628"/>
      <c r="R106" s="628"/>
      <c r="S106" s="628"/>
      <c r="T106" s="53"/>
      <c r="U106" s="53"/>
      <c r="V106" s="53"/>
      <c r="W106" s="53"/>
    </row>
    <row r="107" spans="1:48" ht="20.25" customHeight="1" x14ac:dyDescent="0.35">
      <c r="B107" s="53"/>
      <c r="C107" s="269"/>
      <c r="D107" s="628"/>
      <c r="E107" s="628"/>
      <c r="F107" s="628"/>
      <c r="G107" s="628"/>
      <c r="H107" s="628"/>
      <c r="I107" s="628"/>
      <c r="J107" s="628"/>
      <c r="K107" s="628"/>
      <c r="L107" s="628"/>
      <c r="M107" s="628"/>
      <c r="N107" s="628"/>
      <c r="O107" s="628"/>
      <c r="P107" s="628"/>
      <c r="Q107" s="628"/>
      <c r="R107" s="628"/>
      <c r="S107" s="628"/>
      <c r="T107" s="53"/>
      <c r="U107" s="53"/>
      <c r="V107" s="53"/>
      <c r="W107" s="53"/>
    </row>
    <row r="108" spans="1:48" ht="20.25" customHeight="1" x14ac:dyDescent="0.35">
      <c r="B108" s="53"/>
      <c r="C108" s="269"/>
      <c r="D108" s="628"/>
      <c r="E108" s="628"/>
      <c r="F108" s="628"/>
      <c r="G108" s="628"/>
      <c r="H108" s="628"/>
      <c r="I108" s="628"/>
      <c r="J108" s="628"/>
      <c r="K108" s="628"/>
      <c r="L108" s="628"/>
      <c r="M108" s="628"/>
      <c r="N108" s="628"/>
      <c r="O108" s="628"/>
      <c r="P108" s="628"/>
      <c r="Q108" s="628"/>
      <c r="R108" s="628"/>
      <c r="S108" s="628"/>
      <c r="T108" s="53"/>
      <c r="U108" s="53"/>
      <c r="V108" s="53"/>
      <c r="W108" s="53"/>
    </row>
    <row r="109" spans="1:48" ht="20.25" customHeight="1" x14ac:dyDescent="0.35">
      <c r="B109" s="53"/>
      <c r="C109" s="269"/>
      <c r="D109" s="628"/>
      <c r="E109" s="628"/>
      <c r="F109" s="628"/>
      <c r="G109" s="628"/>
      <c r="H109" s="628"/>
      <c r="I109" s="628"/>
      <c r="J109" s="628"/>
      <c r="K109" s="628"/>
      <c r="L109" s="628"/>
      <c r="M109" s="628"/>
      <c r="N109" s="628"/>
      <c r="O109" s="628"/>
      <c r="P109" s="628"/>
      <c r="Q109" s="628"/>
      <c r="R109" s="628"/>
      <c r="S109" s="628"/>
      <c r="T109" s="53"/>
      <c r="U109" s="53"/>
      <c r="V109" s="53"/>
      <c r="W109" s="53"/>
    </row>
    <row r="110" spans="1:48" ht="20.25" customHeight="1" x14ac:dyDescent="0.25">
      <c r="B110" s="53"/>
      <c r="C110" s="53"/>
      <c r="D110" s="53"/>
      <c r="E110" s="53"/>
      <c r="F110" s="53"/>
      <c r="G110" s="53"/>
      <c r="H110" s="53"/>
      <c r="I110" s="53"/>
      <c r="J110" s="53"/>
      <c r="K110" s="53"/>
      <c r="L110" s="53"/>
      <c r="M110" s="53"/>
      <c r="N110" s="53"/>
      <c r="O110" s="53"/>
      <c r="P110" s="53"/>
      <c r="Q110" s="53"/>
      <c r="R110" s="53"/>
      <c r="S110" s="53"/>
      <c r="T110" s="53"/>
      <c r="U110" s="53"/>
      <c r="V110" s="53"/>
      <c r="W110" s="53"/>
    </row>
    <row r="111" spans="1:48" ht="20.25" customHeight="1" x14ac:dyDescent="0.25">
      <c r="B111" s="53"/>
      <c r="C111" s="53"/>
      <c r="D111" s="53"/>
      <c r="E111" s="53"/>
      <c r="F111" s="53"/>
      <c r="G111" s="53"/>
      <c r="H111" s="53"/>
      <c r="I111" s="53"/>
      <c r="J111" s="53"/>
      <c r="K111" s="53"/>
      <c r="L111" s="53"/>
      <c r="M111" s="53"/>
      <c r="N111" s="53"/>
      <c r="O111" s="53"/>
      <c r="P111" s="53"/>
      <c r="Q111" s="53"/>
      <c r="R111" s="53"/>
      <c r="S111" s="53"/>
      <c r="T111" s="53"/>
      <c r="U111" s="53"/>
      <c r="V111" s="53"/>
      <c r="W111" s="53"/>
    </row>
  </sheetData>
  <sheetProtection algorithmName="SHA-512" hashValue="rSmPU5ypdtnQBkQDC7NtxiNwZ7I8WbcJDlE+eb3PTpwPqoptncWSFC6Zf8pRgnv6PQ0abX09BpLtNkCNFJ5img==" saltValue="PcrjJAFlnGKsAlvRsaklvg==" spinCount="100000" sheet="1" insertRows="0"/>
  <mergeCells count="125">
    <mergeCell ref="AJ46:AL48"/>
    <mergeCell ref="AM46:AV48"/>
    <mergeCell ref="B49:C51"/>
    <mergeCell ref="D49:S51"/>
    <mergeCell ref="T49:X51"/>
    <mergeCell ref="Y49:AI51"/>
    <mergeCell ref="AJ49:AL51"/>
    <mergeCell ref="AM49:AV51"/>
    <mergeCell ref="B64:C66"/>
    <mergeCell ref="D64:S66"/>
    <mergeCell ref="T64:X66"/>
    <mergeCell ref="Y64:AI66"/>
    <mergeCell ref="B58:C60"/>
    <mergeCell ref="D58:S60"/>
    <mergeCell ref="T58:X60"/>
    <mergeCell ref="Y58:AI60"/>
    <mergeCell ref="B61:C63"/>
    <mergeCell ref="D61:S63"/>
    <mergeCell ref="T61:X63"/>
    <mergeCell ref="Y61:AI63"/>
    <mergeCell ref="AM37:AV39"/>
    <mergeCell ref="AJ31:AL33"/>
    <mergeCell ref="AJ37:AL39"/>
    <mergeCell ref="B34:C36"/>
    <mergeCell ref="D34:S36"/>
    <mergeCell ref="B37:C39"/>
    <mergeCell ref="B31:C33"/>
    <mergeCell ref="D31:S33"/>
    <mergeCell ref="D37:S39"/>
    <mergeCell ref="AM40:AV42"/>
    <mergeCell ref="AM43:AV45"/>
    <mergeCell ref="T40:X42"/>
    <mergeCell ref="Y25:AI27"/>
    <mergeCell ref="Y28:AI30"/>
    <mergeCell ref="Y31:AI33"/>
    <mergeCell ref="Y43:AI45"/>
    <mergeCell ref="AJ64:AL66"/>
    <mergeCell ref="Y34:AI36"/>
    <mergeCell ref="Y37:AI39"/>
    <mergeCell ref="T31:X33"/>
    <mergeCell ref="T37:X39"/>
    <mergeCell ref="AJ34:AL36"/>
    <mergeCell ref="Y40:AI42"/>
    <mergeCell ref="T34:X36"/>
    <mergeCell ref="AJ40:AL42"/>
    <mergeCell ref="AJ43:AL45"/>
    <mergeCell ref="AJ61:AL63"/>
    <mergeCell ref="AJ55:AL57"/>
    <mergeCell ref="AJ58:AL60"/>
    <mergeCell ref="T55:X57"/>
    <mergeCell ref="Y55:AI57"/>
    <mergeCell ref="AM31:AV33"/>
    <mergeCell ref="AM34:AV36"/>
    <mergeCell ref="B16:C18"/>
    <mergeCell ref="D16:S18"/>
    <mergeCell ref="BQ1:CG1"/>
    <mergeCell ref="T16:X18"/>
    <mergeCell ref="Y16:AI18"/>
    <mergeCell ref="AJ7:AL15"/>
    <mergeCell ref="AM7:AV15"/>
    <mergeCell ref="Y7:AI15"/>
    <mergeCell ref="D7:S15"/>
    <mergeCell ref="B7:C15"/>
    <mergeCell ref="T7:X15"/>
    <mergeCell ref="AM16:AV18"/>
    <mergeCell ref="AJ16:AL18"/>
    <mergeCell ref="BQ2:CG2"/>
    <mergeCell ref="A1:BD2"/>
    <mergeCell ref="D19:S21"/>
    <mergeCell ref="AM28:AV30"/>
    <mergeCell ref="B28:C30"/>
    <mergeCell ref="D28:S30"/>
    <mergeCell ref="AJ22:AL24"/>
    <mergeCell ref="T22:X24"/>
    <mergeCell ref="B25:C27"/>
    <mergeCell ref="B22:C24"/>
    <mergeCell ref="B19:C21"/>
    <mergeCell ref="AJ25:AL27"/>
    <mergeCell ref="AM19:AV21"/>
    <mergeCell ref="AM22:AV24"/>
    <mergeCell ref="AM25:AV27"/>
    <mergeCell ref="T19:X21"/>
    <mergeCell ref="AJ19:AL21"/>
    <mergeCell ref="Y19:AI21"/>
    <mergeCell ref="T28:X30"/>
    <mergeCell ref="AJ28:AL30"/>
    <mergeCell ref="T25:X27"/>
    <mergeCell ref="Y22:AI24"/>
    <mergeCell ref="D22:S24"/>
    <mergeCell ref="D25:S27"/>
    <mergeCell ref="B43:C45"/>
    <mergeCell ref="D43:S45"/>
    <mergeCell ref="B40:C42"/>
    <mergeCell ref="Y67:AI69"/>
    <mergeCell ref="B67:X69"/>
    <mergeCell ref="D40:S42"/>
    <mergeCell ref="D46:S48"/>
    <mergeCell ref="T46:X48"/>
    <mergeCell ref="Y46:AI48"/>
    <mergeCell ref="T43:X45"/>
    <mergeCell ref="B55:C57"/>
    <mergeCell ref="D55:S57"/>
    <mergeCell ref="B46:C48"/>
    <mergeCell ref="B52:C54"/>
    <mergeCell ref="D52:S54"/>
    <mergeCell ref="T52:X54"/>
    <mergeCell ref="Y52:AI54"/>
    <mergeCell ref="D109:S109"/>
    <mergeCell ref="D103:S103"/>
    <mergeCell ref="D108:S108"/>
    <mergeCell ref="D104:S104"/>
    <mergeCell ref="D105:S105"/>
    <mergeCell ref="D106:S106"/>
    <mergeCell ref="D107:S107"/>
    <mergeCell ref="AJ52:AL54"/>
    <mergeCell ref="AM52:AV54"/>
    <mergeCell ref="AM55:AV57"/>
    <mergeCell ref="AM61:AV63"/>
    <mergeCell ref="AM58:AV60"/>
    <mergeCell ref="AJ67:AV69"/>
    <mergeCell ref="Y70:BD72"/>
    <mergeCell ref="AW67:BD69"/>
    <mergeCell ref="D102:S102"/>
    <mergeCell ref="D101:S101"/>
    <mergeCell ref="AM64:AV66"/>
  </mergeCells>
  <conditionalFormatting sqref="Y70:BD72">
    <cfRule type="beginsWith" dxfId="16" priority="1" stopIfTrue="1" operator="beginsWith" text="domanda">
      <formula>LEFT(Y70,LEN("domanda"))="domanda"</formula>
    </cfRule>
    <cfRule type="beginsWith" dxfId="15" priority="2" stopIfTrue="1" operator="beginsWith" text="contributo">
      <formula>LEFT(Y70,LEN("contributo"))="contributo"</formula>
    </cfRule>
  </conditionalFormatting>
  <conditionalFormatting sqref="AW67:BD69">
    <cfRule type="cellIs" dxfId="14" priority="6" stopIfTrue="1" operator="greaterThan">
      <formula>150000</formula>
    </cfRule>
    <cfRule type="cellIs" dxfId="13" priority="7" stopIfTrue="1" operator="lessThan">
      <formula>5000</formula>
    </cfRule>
    <cfRule type="cellIs" dxfId="12" priority="8" stopIfTrue="1" operator="between">
      <formula>5000</formula>
      <formula>150000</formula>
    </cfRule>
  </conditionalFormatting>
  <conditionalFormatting sqref="AW75:BD77">
    <cfRule type="cellIs" dxfId="11" priority="9" stopIfTrue="1" operator="equal">
      <formula>"OK"</formula>
    </cfRule>
    <cfRule type="cellIs" dxfId="10" priority="10" stopIfTrue="1" operator="equal">
      <formula>"SI"</formula>
    </cfRule>
    <cfRule type="cellIs" dxfId="9" priority="11" stopIfTrue="1" operator="equal">
      <formula>"NO"</formula>
    </cfRule>
    <cfRule type="cellIs" dxfId="8" priority="12" stopIfTrue="1" operator="equal">
      <formula>"SI"</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headerFooter alignWithMargins="0">
    <oddFooter>&amp;R&amp;"Arial,Grassetto"&amp;14foglio &amp;A &amp;P/&amp;N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13F4-ED07-4863-BC7B-7B711BD66F66}">
  <sheetPr>
    <pageSetUpPr fitToPage="1"/>
  </sheetPr>
  <dimension ref="A1:NX56"/>
  <sheetViews>
    <sheetView showGridLines="0" view="pageBreakPreview" zoomScale="50" zoomScaleNormal="55" zoomScaleSheetLayoutView="50" workbookViewId="0">
      <selection activeCell="U31" sqref="U31:AH32"/>
    </sheetView>
  </sheetViews>
  <sheetFormatPr defaultColWidth="3.85546875" defaultRowHeight="20.45" customHeight="1" x14ac:dyDescent="0.35"/>
  <cols>
    <col min="1" max="1" width="3.85546875" style="148" customWidth="1"/>
    <col min="2" max="3" width="3.85546875" style="188" customWidth="1"/>
    <col min="4" max="4" width="30.7109375" style="279" customWidth="1"/>
    <col min="5" max="50" width="3.85546875" style="148" customWidth="1"/>
    <col min="51" max="51" width="2.42578125" style="148" customWidth="1"/>
    <col min="52" max="55" width="3.85546875" style="148" hidden="1" customWidth="1"/>
    <col min="56" max="56" width="5" style="148" hidden="1" customWidth="1"/>
    <col min="57" max="61" width="3.85546875" style="148" hidden="1" customWidth="1"/>
    <col min="62" max="62" width="4.7109375" style="148" hidden="1" customWidth="1"/>
    <col min="63" max="63" width="3.85546875" style="148" hidden="1" customWidth="1"/>
    <col min="64" max="64" width="15.7109375" style="148" customWidth="1"/>
    <col min="65" max="66" width="3.85546875" style="148"/>
    <col min="67" max="67" width="4.85546875" style="148" bestFit="1" customWidth="1"/>
    <col min="68" max="68" width="3.85546875" style="148"/>
    <col min="69" max="69" width="22.85546875" style="148" customWidth="1"/>
    <col min="70" max="70" width="0.85546875" style="148" hidden="1" customWidth="1"/>
    <col min="71" max="71" width="2.140625" style="148" hidden="1" customWidth="1"/>
    <col min="72" max="73" width="3.85546875" style="148" hidden="1" customWidth="1"/>
    <col min="74" max="74" width="4.42578125" style="148" hidden="1" customWidth="1"/>
    <col min="75" max="75" width="93.42578125" style="148" customWidth="1"/>
    <col min="76" max="77" width="3.85546875" style="148"/>
    <col min="78" max="78" width="176.42578125" style="148" customWidth="1"/>
    <col min="79" max="93" width="3.85546875" style="148"/>
    <col min="94" max="97" width="3.85546875" style="189"/>
    <col min="98" max="105" width="3.85546875" style="148"/>
    <col min="106" max="106" width="4.28515625" style="148" customWidth="1"/>
    <col min="107" max="16384" width="3.85546875" style="148"/>
  </cols>
  <sheetData>
    <row r="1" spans="1:388" s="180" customFormat="1" ht="30.75" customHeight="1" x14ac:dyDescent="0.2">
      <c r="A1" s="844" t="s">
        <v>281</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c r="AZ1" s="844"/>
      <c r="BA1" s="844"/>
      <c r="BB1" s="844"/>
      <c r="BC1" s="844"/>
      <c r="BD1" s="844"/>
      <c r="BE1" s="844"/>
      <c r="BF1" s="844"/>
      <c r="BG1" s="844"/>
      <c r="BH1" s="844"/>
      <c r="BI1" s="844"/>
      <c r="BJ1" s="844"/>
      <c r="BK1" s="844"/>
      <c r="BL1" s="844"/>
      <c r="BM1" s="844"/>
      <c r="BN1" s="844"/>
      <c r="BO1" s="844"/>
      <c r="BP1" s="844"/>
      <c r="BQ1" s="844"/>
      <c r="BR1" s="844"/>
      <c r="BS1" s="844"/>
      <c r="BT1" s="844"/>
      <c r="BU1" s="844"/>
      <c r="BV1" s="844"/>
      <c r="BW1" s="844"/>
      <c r="BX1" s="144"/>
      <c r="BY1" s="144"/>
      <c r="BZ1" s="144"/>
      <c r="CA1" s="144"/>
      <c r="CB1" s="144"/>
      <c r="CC1" s="144"/>
      <c r="CD1" s="144"/>
      <c r="CE1" s="144"/>
      <c r="CF1" s="144"/>
      <c r="CG1" s="144"/>
      <c r="CH1" s="144"/>
      <c r="CI1" s="144"/>
      <c r="CJ1" s="144"/>
      <c r="CK1" s="144"/>
      <c r="CL1" s="144"/>
      <c r="CP1" s="819"/>
      <c r="CQ1" s="819"/>
      <c r="CR1" s="819"/>
      <c r="CS1" s="819"/>
      <c r="CT1" s="819"/>
      <c r="CU1" s="819"/>
      <c r="CV1" s="819"/>
      <c r="CW1" s="819"/>
      <c r="CX1" s="819"/>
      <c r="CY1" s="819"/>
      <c r="CZ1" s="819"/>
      <c r="DA1" s="819"/>
      <c r="DB1" s="819"/>
      <c r="DC1" s="819"/>
      <c r="DD1" s="819"/>
      <c r="DE1" s="819"/>
      <c r="DF1" s="819"/>
      <c r="DG1" s="819"/>
      <c r="DH1" s="819"/>
      <c r="DI1" s="819"/>
      <c r="DJ1" s="819"/>
    </row>
    <row r="2" spans="1:388" s="180" customFormat="1" ht="30" customHeight="1" x14ac:dyDescent="0.2">
      <c r="A2" s="844"/>
      <c r="B2" s="844"/>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c r="AR2" s="844"/>
      <c r="AS2" s="844"/>
      <c r="AT2" s="844"/>
      <c r="AU2" s="844"/>
      <c r="AV2" s="844"/>
      <c r="AW2" s="844"/>
      <c r="AX2" s="844"/>
      <c r="AY2" s="844"/>
      <c r="AZ2" s="844"/>
      <c r="BA2" s="844"/>
      <c r="BB2" s="844"/>
      <c r="BC2" s="844"/>
      <c r="BD2" s="844"/>
      <c r="BE2" s="844"/>
      <c r="BF2" s="844"/>
      <c r="BG2" s="844"/>
      <c r="BH2" s="844"/>
      <c r="BI2" s="844"/>
      <c r="BJ2" s="844"/>
      <c r="BK2" s="844"/>
      <c r="BL2" s="844"/>
      <c r="BM2" s="844"/>
      <c r="BN2" s="844"/>
      <c r="BO2" s="844"/>
      <c r="BP2" s="844"/>
      <c r="BQ2" s="844"/>
      <c r="BR2" s="844"/>
      <c r="BS2" s="844"/>
      <c r="BT2" s="844"/>
      <c r="BU2" s="844"/>
      <c r="BV2" s="844"/>
      <c r="BW2" s="844"/>
      <c r="BX2" s="144"/>
      <c r="BY2" s="144"/>
      <c r="BZ2" s="144"/>
      <c r="CA2" s="144"/>
      <c r="CB2" s="144"/>
      <c r="CC2" s="144"/>
      <c r="CD2" s="144"/>
      <c r="CE2" s="144"/>
      <c r="CF2" s="144"/>
      <c r="CG2" s="144"/>
      <c r="CH2" s="144"/>
      <c r="CI2" s="144"/>
      <c r="CJ2" s="144"/>
      <c r="CK2" s="144"/>
      <c r="CL2" s="144"/>
      <c r="CP2" s="819"/>
      <c r="CQ2" s="819"/>
      <c r="CR2" s="819"/>
      <c r="CS2" s="819"/>
      <c r="CT2" s="819"/>
      <c r="CU2" s="819"/>
      <c r="CV2" s="819"/>
      <c r="CW2" s="819"/>
      <c r="CX2" s="819"/>
      <c r="CY2" s="819"/>
      <c r="CZ2" s="819"/>
      <c r="DA2" s="819"/>
      <c r="DB2" s="819"/>
      <c r="DC2" s="819"/>
      <c r="DD2" s="819"/>
      <c r="DE2" s="819"/>
      <c r="DF2" s="819"/>
      <c r="DG2" s="819"/>
      <c r="DH2" s="819"/>
      <c r="DI2" s="819"/>
      <c r="DJ2" s="819"/>
    </row>
    <row r="3" spans="1:388" s="135" customFormat="1" ht="20.45" customHeight="1" x14ac:dyDescent="0.25">
      <c r="A3" s="136"/>
      <c r="B3" s="243"/>
      <c r="C3" s="243"/>
      <c r="D3" s="243"/>
      <c r="E3" s="244"/>
      <c r="F3" s="244"/>
      <c r="G3" s="244"/>
      <c r="H3" s="244"/>
      <c r="I3" s="244"/>
      <c r="J3" s="244"/>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D3" s="181"/>
      <c r="BE3" s="181"/>
      <c r="BF3" s="181"/>
      <c r="BG3" s="181"/>
      <c r="BH3" s="181"/>
      <c r="BI3" s="181"/>
      <c r="BJ3" s="181"/>
      <c r="BK3" s="181"/>
      <c r="BL3" s="181"/>
      <c r="CP3" s="819"/>
      <c r="CQ3" s="819"/>
      <c r="CR3" s="819"/>
      <c r="CS3" s="819"/>
      <c r="CT3" s="819"/>
      <c r="CU3" s="819"/>
      <c r="CV3" s="819"/>
      <c r="CW3" s="819"/>
      <c r="CX3" s="819"/>
      <c r="CY3" s="819"/>
      <c r="CZ3" s="819"/>
      <c r="DA3" s="819"/>
      <c r="DB3" s="819"/>
      <c r="DC3" s="819"/>
      <c r="DD3" s="819"/>
      <c r="DE3" s="819"/>
      <c r="DF3" s="819"/>
      <c r="DG3" s="819"/>
      <c r="DH3" s="819"/>
      <c r="DI3" s="819"/>
      <c r="DJ3" s="819"/>
    </row>
    <row r="4" spans="1:388" s="171" customFormat="1" ht="20.45" customHeight="1" x14ac:dyDescent="0.35">
      <c r="A4" s="182"/>
      <c r="B4" s="845" t="s">
        <v>304</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c r="AM4" s="845"/>
      <c r="AN4" s="845"/>
      <c r="AO4" s="845"/>
      <c r="AP4" s="845"/>
      <c r="AQ4" s="845"/>
      <c r="AR4" s="845"/>
      <c r="AS4" s="845"/>
      <c r="AT4" s="845"/>
      <c r="AU4" s="845"/>
      <c r="AV4" s="845"/>
      <c r="AW4" s="845"/>
      <c r="AX4" s="845"/>
      <c r="AY4" s="845"/>
      <c r="AZ4" s="845"/>
      <c r="BA4" s="845"/>
      <c r="BB4" s="845"/>
      <c r="BC4" s="845"/>
      <c r="BD4" s="845"/>
      <c r="BE4" s="845"/>
      <c r="BF4" s="845"/>
      <c r="BG4" s="845"/>
      <c r="BH4" s="845"/>
      <c r="BI4" s="845"/>
      <c r="BJ4" s="845"/>
      <c r="BK4" s="845"/>
      <c r="BL4" s="845"/>
      <c r="BM4" s="845"/>
      <c r="BN4" s="845"/>
      <c r="BO4" s="845"/>
      <c r="BP4" s="845"/>
      <c r="BQ4" s="845"/>
      <c r="BR4" s="845"/>
      <c r="BS4" s="845"/>
      <c r="BT4" s="845"/>
      <c r="BU4" s="845"/>
      <c r="BV4" s="845"/>
      <c r="BW4" s="845"/>
      <c r="CP4" s="819"/>
      <c r="CQ4" s="819"/>
      <c r="CR4" s="819"/>
      <c r="CS4" s="819"/>
      <c r="CT4" s="819"/>
      <c r="CU4" s="819"/>
      <c r="CV4" s="819"/>
      <c r="CW4" s="819"/>
      <c r="CX4" s="819"/>
      <c r="CY4" s="819"/>
      <c r="CZ4" s="819"/>
      <c r="DA4" s="819"/>
      <c r="DB4" s="819"/>
      <c r="DC4" s="819"/>
      <c r="DD4" s="819"/>
      <c r="DE4" s="819"/>
      <c r="DF4" s="819"/>
      <c r="DG4" s="819"/>
      <c r="DH4" s="819"/>
      <c r="DI4" s="819"/>
      <c r="DJ4" s="819"/>
    </row>
    <row r="5" spans="1:388" s="171" customFormat="1" ht="20.45" customHeight="1" x14ac:dyDescent="0.35">
      <c r="A5" s="182"/>
      <c r="B5" s="845"/>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c r="BF5" s="845"/>
      <c r="BG5" s="845"/>
      <c r="BH5" s="845"/>
      <c r="BI5" s="845"/>
      <c r="BJ5" s="845"/>
      <c r="BK5" s="845"/>
      <c r="BL5" s="845"/>
      <c r="BM5" s="845"/>
      <c r="BN5" s="845"/>
      <c r="BO5" s="845"/>
      <c r="BP5" s="845"/>
      <c r="BQ5" s="845"/>
      <c r="BR5" s="845"/>
      <c r="BS5" s="845"/>
      <c r="BT5" s="845"/>
      <c r="BU5" s="845"/>
      <c r="BV5" s="845"/>
      <c r="BW5" s="845"/>
      <c r="CP5" s="819"/>
      <c r="CQ5" s="819"/>
      <c r="CR5" s="819"/>
      <c r="CS5" s="819"/>
      <c r="CT5" s="819"/>
      <c r="CU5" s="819"/>
      <c r="CV5" s="819"/>
      <c r="CW5" s="819"/>
      <c r="CX5" s="819"/>
      <c r="CY5" s="819"/>
      <c r="CZ5" s="819"/>
      <c r="DA5" s="819"/>
      <c r="DB5" s="819"/>
      <c r="DC5" s="819"/>
      <c r="DD5" s="819"/>
      <c r="DE5" s="819"/>
      <c r="DF5" s="819"/>
      <c r="DG5" s="819"/>
      <c r="DH5" s="819"/>
      <c r="DI5" s="819"/>
      <c r="DJ5" s="819"/>
    </row>
    <row r="6" spans="1:388" s="171" customFormat="1" ht="6" customHeight="1" thickBot="1" x14ac:dyDescent="0.4">
      <c r="A6" s="182"/>
      <c r="B6" s="220"/>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CP6" s="819"/>
      <c r="CQ6" s="819"/>
      <c r="CR6" s="819"/>
      <c r="CS6" s="819"/>
      <c r="CT6" s="819"/>
      <c r="CU6" s="819"/>
      <c r="CV6" s="819"/>
      <c r="CW6" s="819"/>
      <c r="CX6" s="819"/>
      <c r="CY6" s="819"/>
      <c r="CZ6" s="819"/>
      <c r="DA6" s="819"/>
      <c r="DB6" s="819"/>
      <c r="DC6" s="819"/>
      <c r="DD6" s="819"/>
      <c r="DE6" s="819"/>
      <c r="DF6" s="819"/>
      <c r="DG6" s="819"/>
      <c r="DH6" s="819"/>
      <c r="DI6" s="819"/>
      <c r="DJ6" s="819"/>
    </row>
    <row r="7" spans="1:388" s="171" customFormat="1" ht="20.25" hidden="1" customHeight="1" thickBot="1" x14ac:dyDescent="0.4">
      <c r="A7" s="182"/>
      <c r="B7" s="201"/>
      <c r="C7" s="146"/>
      <c r="D7" s="278"/>
      <c r="E7" s="202"/>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3"/>
      <c r="CP7" s="819"/>
      <c r="CQ7" s="819"/>
      <c r="CR7" s="819"/>
      <c r="CS7" s="819"/>
      <c r="CT7" s="819"/>
      <c r="CU7" s="819"/>
      <c r="CV7" s="819"/>
      <c r="CW7" s="819"/>
      <c r="CX7" s="819"/>
      <c r="CY7" s="819"/>
      <c r="CZ7" s="819"/>
      <c r="DA7" s="819"/>
      <c r="DB7" s="819"/>
      <c r="DC7" s="819"/>
      <c r="DD7" s="819"/>
      <c r="DE7" s="819"/>
      <c r="DF7" s="819"/>
      <c r="DG7" s="819"/>
      <c r="DH7" s="819"/>
      <c r="DI7" s="819"/>
      <c r="DJ7" s="819"/>
    </row>
    <row r="8" spans="1:388" s="171" customFormat="1" ht="20.25" hidden="1" customHeight="1" thickBot="1" x14ac:dyDescent="0.4">
      <c r="A8" s="182"/>
      <c r="B8" s="201"/>
      <c r="C8" s="146"/>
      <c r="D8" s="278"/>
      <c r="E8" s="202"/>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3"/>
      <c r="CP8" s="206"/>
      <c r="CQ8" s="206"/>
      <c r="CR8" s="206"/>
      <c r="CS8" s="206"/>
      <c r="CT8" s="206"/>
      <c r="CU8" s="206"/>
      <c r="CV8" s="206"/>
      <c r="CW8" s="206"/>
      <c r="CX8" s="206"/>
      <c r="CY8" s="206"/>
      <c r="CZ8" s="206"/>
      <c r="DA8" s="206"/>
      <c r="DB8" s="206"/>
      <c r="DC8" s="206"/>
      <c r="DD8" s="206"/>
      <c r="DE8" s="206"/>
      <c r="DF8" s="206"/>
      <c r="DG8" s="206"/>
      <c r="DH8" s="206"/>
      <c r="DI8" s="206"/>
      <c r="DJ8" s="206"/>
    </row>
    <row r="9" spans="1:388" s="200" customFormat="1" ht="135.75" customHeight="1" thickBot="1" x14ac:dyDescent="0.4">
      <c r="A9" s="182"/>
      <c r="B9" s="821"/>
      <c r="C9" s="822"/>
      <c r="D9" s="280" t="s">
        <v>206</v>
      </c>
      <c r="E9" s="823" t="s">
        <v>207</v>
      </c>
      <c r="F9" s="823"/>
      <c r="G9" s="823"/>
      <c r="H9" s="823"/>
      <c r="I9" s="823"/>
      <c r="J9" s="823"/>
      <c r="K9" s="823"/>
      <c r="L9" s="823"/>
      <c r="M9" s="823"/>
      <c r="N9" s="823"/>
      <c r="O9" s="823"/>
      <c r="P9" s="823"/>
      <c r="Q9" s="823"/>
      <c r="R9" s="823"/>
      <c r="S9" s="823"/>
      <c r="T9" s="823"/>
      <c r="U9" s="823"/>
      <c r="V9" s="823"/>
      <c r="W9" s="823"/>
      <c r="X9" s="823"/>
      <c r="Y9" s="823"/>
      <c r="Z9" s="823"/>
      <c r="AA9" s="823"/>
      <c r="AB9" s="823"/>
      <c r="AC9" s="823"/>
      <c r="AD9" s="823"/>
      <c r="AE9" s="823"/>
      <c r="AF9" s="823"/>
      <c r="AG9" s="823"/>
      <c r="AH9" s="823"/>
      <c r="AI9" s="823"/>
      <c r="AJ9" s="823"/>
      <c r="AK9" s="823"/>
      <c r="AL9" s="823"/>
      <c r="AM9" s="823"/>
      <c r="AN9" s="823"/>
      <c r="AO9" s="823"/>
      <c r="AP9" s="823"/>
      <c r="AQ9" s="823"/>
      <c r="AR9" s="823"/>
      <c r="AS9" s="823"/>
      <c r="AT9" s="823"/>
      <c r="AU9" s="823"/>
      <c r="AV9" s="823"/>
      <c r="AW9" s="823"/>
      <c r="AX9" s="823"/>
      <c r="AY9" s="823"/>
      <c r="AZ9" s="823"/>
      <c r="BA9" s="823"/>
      <c r="BB9" s="823"/>
      <c r="BC9" s="823"/>
      <c r="BD9" s="823"/>
      <c r="BE9" s="823"/>
      <c r="BF9" s="823"/>
      <c r="BG9" s="823"/>
      <c r="BH9" s="823"/>
      <c r="BI9" s="823"/>
      <c r="BJ9" s="823"/>
      <c r="BK9" s="823"/>
      <c r="BL9" s="823"/>
      <c r="BM9" s="784" t="s">
        <v>282</v>
      </c>
      <c r="BN9" s="785"/>
      <c r="BO9" s="785"/>
      <c r="BP9" s="785"/>
      <c r="BQ9" s="785"/>
      <c r="BR9" s="785"/>
      <c r="BS9" s="785"/>
      <c r="BT9" s="785"/>
      <c r="BU9" s="785"/>
      <c r="BV9" s="785"/>
      <c r="BW9" s="245" t="s">
        <v>305</v>
      </c>
      <c r="BX9" s="171"/>
      <c r="BY9" s="171"/>
      <c r="BZ9" s="171"/>
      <c r="CA9" s="171"/>
      <c r="CB9" s="171"/>
      <c r="CC9" s="171"/>
      <c r="CD9" s="171"/>
      <c r="CE9" s="171"/>
      <c r="CF9" s="171"/>
      <c r="CG9" s="171"/>
      <c r="CH9" s="171"/>
      <c r="CI9" s="171"/>
      <c r="CJ9" s="171"/>
      <c r="CK9" s="171"/>
      <c r="CL9" s="141"/>
      <c r="CM9" s="141"/>
      <c r="CN9" s="141"/>
      <c r="CO9" s="141"/>
      <c r="CP9" s="207"/>
      <c r="CQ9" s="207"/>
      <c r="CR9" s="207"/>
      <c r="CS9" s="207"/>
      <c r="CT9" s="141"/>
      <c r="CU9" s="171"/>
      <c r="CV9" s="171"/>
      <c r="CW9" s="171"/>
      <c r="CX9" s="171"/>
      <c r="CY9" s="171"/>
      <c r="CZ9" s="171"/>
      <c r="DA9" s="171"/>
      <c r="DB9" s="171"/>
      <c r="DC9" s="171"/>
      <c r="DD9" s="171"/>
      <c r="DE9" s="171"/>
      <c r="DF9" s="171"/>
      <c r="DG9" s="141"/>
      <c r="DH9" s="141"/>
      <c r="DI9" s="141"/>
      <c r="DJ9" s="141"/>
      <c r="DK9" s="207"/>
      <c r="DL9" s="207"/>
      <c r="DM9" s="207"/>
      <c r="DN9" s="207"/>
      <c r="DO9" s="14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c r="GY9" s="171"/>
      <c r="GZ9" s="171"/>
      <c r="HA9" s="171"/>
      <c r="HB9" s="171"/>
      <c r="HC9" s="171"/>
      <c r="HD9" s="171"/>
      <c r="HE9" s="171"/>
      <c r="HF9" s="171"/>
      <c r="HG9" s="171"/>
      <c r="HH9" s="171"/>
      <c r="HI9" s="171"/>
      <c r="HJ9" s="171"/>
      <c r="HK9" s="171"/>
      <c r="HL9" s="171"/>
      <c r="HM9" s="171"/>
      <c r="HN9" s="171"/>
      <c r="HO9" s="171"/>
      <c r="HP9" s="171"/>
      <c r="HQ9" s="171"/>
      <c r="HR9" s="171"/>
      <c r="HS9" s="171"/>
      <c r="HT9" s="171"/>
      <c r="HU9" s="171"/>
      <c r="HV9" s="171"/>
      <c r="HW9" s="171"/>
      <c r="HX9" s="171"/>
      <c r="HY9" s="171"/>
      <c r="HZ9" s="171"/>
      <c r="IA9" s="171"/>
      <c r="IB9" s="171"/>
      <c r="IC9" s="171"/>
      <c r="ID9" s="171"/>
      <c r="IE9" s="171"/>
      <c r="IF9" s="171"/>
      <c r="IG9" s="171"/>
      <c r="IH9" s="171"/>
      <c r="II9" s="171"/>
      <c r="IJ9" s="171"/>
      <c r="IK9" s="171"/>
      <c r="IL9" s="171"/>
      <c r="IM9" s="171"/>
      <c r="IN9" s="171"/>
      <c r="IO9" s="171"/>
      <c r="IP9" s="171"/>
      <c r="IQ9" s="171"/>
      <c r="IR9" s="171"/>
      <c r="IS9" s="171"/>
      <c r="IT9" s="171"/>
      <c r="IU9" s="171"/>
      <c r="IV9" s="171"/>
      <c r="IW9" s="171"/>
      <c r="IX9" s="171"/>
      <c r="IY9" s="171"/>
      <c r="IZ9" s="171"/>
      <c r="JA9" s="171"/>
      <c r="JB9" s="171"/>
      <c r="JC9" s="171"/>
      <c r="JD9" s="171"/>
      <c r="JE9" s="171"/>
      <c r="JF9" s="171"/>
      <c r="JG9" s="171"/>
      <c r="JH9" s="171"/>
      <c r="JI9" s="171"/>
      <c r="JJ9" s="171"/>
      <c r="JK9" s="171"/>
      <c r="JL9" s="171"/>
      <c r="JM9" s="171"/>
      <c r="JN9" s="171"/>
      <c r="JO9" s="171"/>
      <c r="JP9" s="171"/>
      <c r="JQ9" s="171"/>
      <c r="JR9" s="171"/>
      <c r="JS9" s="171"/>
      <c r="JT9" s="171"/>
      <c r="JU9" s="171"/>
      <c r="JV9" s="171"/>
      <c r="JW9" s="171"/>
      <c r="JX9" s="171"/>
      <c r="JY9" s="171"/>
      <c r="JZ9" s="171"/>
      <c r="KA9" s="171"/>
      <c r="KB9" s="171"/>
      <c r="KC9" s="171"/>
      <c r="KD9" s="171"/>
      <c r="KE9" s="171"/>
      <c r="KF9" s="171"/>
      <c r="KG9" s="171"/>
      <c r="KH9" s="171"/>
      <c r="KI9" s="171"/>
      <c r="KJ9" s="171"/>
      <c r="KK9" s="171"/>
      <c r="KL9" s="171"/>
      <c r="KM9" s="171"/>
      <c r="KN9" s="171"/>
      <c r="KO9" s="171"/>
      <c r="KP9" s="171"/>
      <c r="KQ9" s="171"/>
      <c r="KR9" s="171"/>
      <c r="KS9" s="171"/>
      <c r="KT9" s="171"/>
      <c r="KU9" s="171"/>
      <c r="KV9" s="171"/>
      <c r="KW9" s="171"/>
      <c r="KX9" s="171"/>
      <c r="KY9" s="171"/>
      <c r="KZ9" s="171"/>
      <c r="LA9" s="171"/>
      <c r="LB9" s="171"/>
      <c r="LC9" s="171"/>
      <c r="LD9" s="171"/>
      <c r="LE9" s="171"/>
      <c r="LF9" s="171"/>
      <c r="LG9" s="171"/>
      <c r="LH9" s="171"/>
      <c r="LI9" s="171"/>
      <c r="LJ9" s="171"/>
      <c r="LK9" s="171"/>
      <c r="LL9" s="171"/>
      <c r="LM9" s="171"/>
      <c r="LN9" s="171"/>
      <c r="LO9" s="171"/>
      <c r="LP9" s="171"/>
      <c r="LQ9" s="171"/>
      <c r="LR9" s="171"/>
      <c r="LS9" s="171"/>
      <c r="LT9" s="171"/>
      <c r="LU9" s="171"/>
      <c r="LV9" s="171"/>
      <c r="LW9" s="171"/>
      <c r="LX9" s="171"/>
      <c r="LY9" s="171"/>
      <c r="LZ9" s="171"/>
      <c r="MA9" s="171"/>
      <c r="MB9" s="171"/>
      <c r="MC9" s="171"/>
      <c r="MD9" s="171"/>
      <c r="ME9" s="171"/>
      <c r="MF9" s="171"/>
      <c r="MG9" s="171"/>
      <c r="MH9" s="171"/>
      <c r="MI9" s="171"/>
      <c r="MJ9" s="171"/>
      <c r="MK9" s="171"/>
      <c r="ML9" s="171"/>
      <c r="MM9" s="171"/>
      <c r="MN9" s="171"/>
      <c r="MO9" s="171"/>
      <c r="MP9" s="171"/>
      <c r="MQ9" s="171"/>
      <c r="MR9" s="171"/>
      <c r="MS9" s="171"/>
      <c r="MT9" s="171"/>
      <c r="MU9" s="171"/>
      <c r="MV9" s="171"/>
      <c r="MW9" s="171"/>
      <c r="MX9" s="171"/>
      <c r="MY9" s="171"/>
      <c r="MZ9" s="171"/>
      <c r="NA9" s="171"/>
      <c r="NB9" s="171"/>
      <c r="NC9" s="171"/>
      <c r="ND9" s="171"/>
      <c r="NE9" s="171"/>
      <c r="NF9" s="171"/>
      <c r="NG9" s="171"/>
      <c r="NH9" s="171"/>
      <c r="NI9" s="171"/>
      <c r="NJ9" s="171"/>
      <c r="NK9" s="171"/>
      <c r="NL9" s="171"/>
      <c r="NM9" s="171"/>
      <c r="NN9" s="171"/>
      <c r="NO9" s="171"/>
      <c r="NP9" s="171"/>
      <c r="NQ9" s="171"/>
      <c r="NR9" s="171"/>
      <c r="NS9" s="171"/>
      <c r="NT9" s="171"/>
      <c r="NU9" s="171"/>
      <c r="NV9" s="171"/>
      <c r="NW9" s="171"/>
      <c r="NX9" s="171"/>
    </row>
    <row r="10" spans="1:388" s="141" customFormat="1" ht="51.75" customHeight="1" x14ac:dyDescent="0.25">
      <c r="A10" s="138"/>
      <c r="B10" s="824" t="s">
        <v>44</v>
      </c>
      <c r="C10" s="825"/>
      <c r="D10" s="827" t="s">
        <v>208</v>
      </c>
      <c r="E10" s="828" t="s">
        <v>214</v>
      </c>
      <c r="F10" s="829"/>
      <c r="G10" s="829"/>
      <c r="H10" s="829"/>
      <c r="I10" s="829"/>
      <c r="J10" s="829"/>
      <c r="K10" s="829"/>
      <c r="L10" s="829"/>
      <c r="M10" s="829"/>
      <c r="N10" s="829"/>
      <c r="O10" s="829"/>
      <c r="P10" s="829"/>
      <c r="Q10" s="829"/>
      <c r="R10" s="829"/>
      <c r="S10" s="829"/>
      <c r="T10" s="829"/>
      <c r="U10" s="829"/>
      <c r="V10" s="829"/>
      <c r="W10" s="829"/>
      <c r="X10" s="829"/>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29"/>
      <c r="AV10" s="829"/>
      <c r="AW10" s="829"/>
      <c r="AX10" s="829"/>
      <c r="AY10" s="829"/>
      <c r="AZ10" s="829"/>
      <c r="BA10" s="829"/>
      <c r="BB10" s="829"/>
      <c r="BC10" s="829"/>
      <c r="BD10" s="829"/>
      <c r="BE10" s="829"/>
      <c r="BF10" s="829"/>
      <c r="BG10" s="829"/>
      <c r="BH10" s="829"/>
      <c r="BI10" s="829"/>
      <c r="BJ10" s="829"/>
      <c r="BK10" s="829"/>
      <c r="BL10" s="829"/>
      <c r="BM10" s="786" t="str">
        <f>IF(Gen!G40="donna","X","requisito non attribuibile")</f>
        <v>requisito non attribuibile</v>
      </c>
      <c r="BN10" s="786"/>
      <c r="BO10" s="786"/>
      <c r="BP10" s="786"/>
      <c r="BQ10" s="786"/>
      <c r="BR10" s="786"/>
      <c r="BS10" s="786"/>
      <c r="BT10" s="786"/>
      <c r="BU10" s="786"/>
      <c r="BV10" s="786"/>
      <c r="BW10" s="788" t="str">
        <f>IF(Gen!G40="donna","Richiedente/Beneficiario donna","requisito non attribuibile")</f>
        <v>requisito non attribuibile</v>
      </c>
      <c r="CP10" s="207"/>
      <c r="CQ10" s="207"/>
      <c r="CR10" s="207"/>
      <c r="CS10" s="207"/>
      <c r="DK10" s="207"/>
      <c r="DL10" s="207"/>
      <c r="DM10" s="207"/>
      <c r="DN10" s="207"/>
    </row>
    <row r="11" spans="1:388" s="141" customFormat="1" ht="84.75" customHeight="1" thickBot="1" x14ac:dyDescent="0.3">
      <c r="A11" s="138"/>
      <c r="B11" s="794"/>
      <c r="C11" s="826"/>
      <c r="D11" s="797"/>
      <c r="E11" s="830"/>
      <c r="F11" s="831"/>
      <c r="G11" s="831"/>
      <c r="H11" s="831"/>
      <c r="I11" s="831"/>
      <c r="J11" s="831"/>
      <c r="K11" s="831"/>
      <c r="L11" s="831"/>
      <c r="M11" s="831"/>
      <c r="N11" s="831"/>
      <c r="O11" s="831"/>
      <c r="P11" s="831"/>
      <c r="Q11" s="831"/>
      <c r="R11" s="831"/>
      <c r="S11" s="831"/>
      <c r="T11" s="831"/>
      <c r="U11" s="831"/>
      <c r="V11" s="831"/>
      <c r="W11" s="831"/>
      <c r="X11" s="831"/>
      <c r="Y11" s="831"/>
      <c r="Z11" s="831"/>
      <c r="AA11" s="831"/>
      <c r="AB11" s="831"/>
      <c r="AC11" s="831"/>
      <c r="AD11" s="831"/>
      <c r="AE11" s="831"/>
      <c r="AF11" s="831"/>
      <c r="AG11" s="831"/>
      <c r="AH11" s="831"/>
      <c r="AI11" s="831"/>
      <c r="AJ11" s="831"/>
      <c r="AK11" s="831"/>
      <c r="AL11" s="831"/>
      <c r="AM11" s="831"/>
      <c r="AN11" s="831"/>
      <c r="AO11" s="831"/>
      <c r="AP11" s="831"/>
      <c r="AQ11" s="831"/>
      <c r="AR11" s="831"/>
      <c r="AS11" s="831"/>
      <c r="AT11" s="831"/>
      <c r="AU11" s="831"/>
      <c r="AV11" s="831"/>
      <c r="AW11" s="831"/>
      <c r="AX11" s="831"/>
      <c r="AY11" s="831"/>
      <c r="AZ11" s="831"/>
      <c r="BA11" s="831"/>
      <c r="BB11" s="831"/>
      <c r="BC11" s="831"/>
      <c r="BD11" s="831"/>
      <c r="BE11" s="831"/>
      <c r="BF11" s="831"/>
      <c r="BG11" s="831"/>
      <c r="BH11" s="831"/>
      <c r="BI11" s="831"/>
      <c r="BJ11" s="831"/>
      <c r="BK11" s="831"/>
      <c r="BL11" s="831"/>
      <c r="BM11" s="787"/>
      <c r="BN11" s="787"/>
      <c r="BO11" s="787"/>
      <c r="BP11" s="787"/>
      <c r="BQ11" s="787"/>
      <c r="BR11" s="787"/>
      <c r="BS11" s="787"/>
      <c r="BT11" s="787"/>
      <c r="BU11" s="787"/>
      <c r="BV11" s="787"/>
      <c r="BW11" s="789"/>
      <c r="CP11" s="207"/>
      <c r="CQ11" s="207"/>
      <c r="CR11" s="207"/>
      <c r="CS11" s="207"/>
      <c r="DK11" s="207"/>
      <c r="DL11" s="207"/>
      <c r="DM11" s="207"/>
      <c r="DN11" s="207"/>
    </row>
    <row r="12" spans="1:388" s="141" customFormat="1" ht="29.25" customHeight="1" x14ac:dyDescent="0.25">
      <c r="A12" s="138"/>
      <c r="B12" s="790" t="s">
        <v>45</v>
      </c>
      <c r="C12" s="832"/>
      <c r="D12" s="797" t="s">
        <v>209</v>
      </c>
      <c r="E12" s="834" t="s">
        <v>227</v>
      </c>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5"/>
      <c r="AL12" s="835"/>
      <c r="AM12" s="835"/>
      <c r="AN12" s="835"/>
      <c r="AO12" s="835"/>
      <c r="AP12" s="835"/>
      <c r="AQ12" s="835"/>
      <c r="AR12" s="835"/>
      <c r="AS12" s="835"/>
      <c r="AT12" s="835"/>
      <c r="AU12" s="835"/>
      <c r="AV12" s="835"/>
      <c r="AW12" s="835"/>
      <c r="AX12" s="835"/>
      <c r="AY12" s="835"/>
      <c r="AZ12" s="835"/>
      <c r="BA12" s="835"/>
      <c r="BB12" s="835"/>
      <c r="BC12" s="835"/>
      <c r="BD12" s="835"/>
      <c r="BE12" s="835"/>
      <c r="BF12" s="835"/>
      <c r="BG12" s="835"/>
      <c r="BH12" s="835"/>
      <c r="BI12" s="835"/>
      <c r="BJ12" s="835"/>
      <c r="BK12" s="835"/>
      <c r="BL12" s="835"/>
      <c r="BM12" s="727" t="str">
        <f>IF(COUNTIF(Gen!AI40,"sì*"),"X","requisito non attribuibile")</f>
        <v>requisito non attribuibile</v>
      </c>
      <c r="BN12" s="728"/>
      <c r="BO12" s="728"/>
      <c r="BP12" s="728"/>
      <c r="BQ12" s="728"/>
      <c r="BR12" s="728"/>
      <c r="BS12" s="728"/>
      <c r="BT12" s="728"/>
      <c r="BU12" s="728"/>
      <c r="BV12" s="729"/>
      <c r="BW12" s="799" t="str">
        <f>IF(COUNTIF(Gen!AI40,"sì*"),RIGHT(CA13,LEN(CA13)-3),"requisito non attribuibile")</f>
        <v>requisito non attribuibile</v>
      </c>
      <c r="CP12" s="207"/>
      <c r="CQ12" s="207"/>
      <c r="CR12" s="207"/>
      <c r="CS12" s="207"/>
      <c r="DK12" s="207"/>
      <c r="DL12" s="207"/>
      <c r="DM12" s="207"/>
      <c r="DN12" s="207"/>
    </row>
    <row r="13" spans="1:388" s="141" customFormat="1" ht="29.25" customHeight="1" x14ac:dyDescent="0.25">
      <c r="A13" s="138"/>
      <c r="B13" s="792"/>
      <c r="C13" s="833"/>
      <c r="D13" s="797"/>
      <c r="E13" s="836"/>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7"/>
      <c r="AZ13" s="837"/>
      <c r="BA13" s="837"/>
      <c r="BB13" s="837"/>
      <c r="BC13" s="837"/>
      <c r="BD13" s="837"/>
      <c r="BE13" s="837"/>
      <c r="BF13" s="837"/>
      <c r="BG13" s="837"/>
      <c r="BH13" s="837"/>
      <c r="BI13" s="837"/>
      <c r="BJ13" s="837"/>
      <c r="BK13" s="837"/>
      <c r="BL13" s="837"/>
      <c r="BM13" s="730"/>
      <c r="BN13" s="731"/>
      <c r="BO13" s="731"/>
      <c r="BP13" s="731"/>
      <c r="BQ13" s="731"/>
      <c r="BR13" s="731"/>
      <c r="BS13" s="731"/>
      <c r="BT13" s="731"/>
      <c r="BU13" s="731"/>
      <c r="BV13" s="732"/>
      <c r="BW13" s="788"/>
      <c r="CA13" s="141" t="str">
        <f>IF(COUNTIF(Gen!AI40,"sì*"),Gen!AI40,"requisito non attribuibile")</f>
        <v>requisito non attribuibile</v>
      </c>
      <c r="CP13" s="207"/>
      <c r="CQ13" s="207"/>
      <c r="CR13" s="207"/>
      <c r="CS13" s="207"/>
    </row>
    <row r="14" spans="1:388" s="141" customFormat="1" ht="29.25" customHeight="1" thickBot="1" x14ac:dyDescent="0.3">
      <c r="A14" s="138"/>
      <c r="B14" s="794"/>
      <c r="C14" s="826"/>
      <c r="D14" s="797"/>
      <c r="E14" s="830"/>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c r="AR14" s="831"/>
      <c r="AS14" s="831"/>
      <c r="AT14" s="831"/>
      <c r="AU14" s="831"/>
      <c r="AV14" s="831"/>
      <c r="AW14" s="831"/>
      <c r="AX14" s="831"/>
      <c r="AY14" s="831"/>
      <c r="AZ14" s="831"/>
      <c r="BA14" s="831"/>
      <c r="BB14" s="831"/>
      <c r="BC14" s="831"/>
      <c r="BD14" s="831"/>
      <c r="BE14" s="831"/>
      <c r="BF14" s="831"/>
      <c r="BG14" s="831"/>
      <c r="BH14" s="831"/>
      <c r="BI14" s="831"/>
      <c r="BJ14" s="831"/>
      <c r="BK14" s="831"/>
      <c r="BL14" s="831"/>
      <c r="BM14" s="733"/>
      <c r="BN14" s="734"/>
      <c r="BO14" s="734"/>
      <c r="BP14" s="734"/>
      <c r="BQ14" s="734"/>
      <c r="BR14" s="734"/>
      <c r="BS14" s="734"/>
      <c r="BT14" s="734"/>
      <c r="BU14" s="734"/>
      <c r="BV14" s="735"/>
      <c r="BW14" s="789"/>
      <c r="CP14" s="207"/>
      <c r="CQ14" s="207"/>
      <c r="CR14" s="207"/>
      <c r="CS14" s="207"/>
    </row>
    <row r="15" spans="1:388" s="141" customFormat="1" ht="20.45" customHeight="1" x14ac:dyDescent="0.25">
      <c r="A15" s="138"/>
      <c r="B15" s="790" t="s">
        <v>46</v>
      </c>
      <c r="C15" s="832"/>
      <c r="D15" s="797" t="s">
        <v>203</v>
      </c>
      <c r="E15" s="838" t="s">
        <v>215</v>
      </c>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9"/>
      <c r="AN15" s="839"/>
      <c r="AO15" s="839"/>
      <c r="AP15" s="839"/>
      <c r="AQ15" s="839"/>
      <c r="AR15" s="839"/>
      <c r="AS15" s="839"/>
      <c r="AT15" s="839"/>
      <c r="AU15" s="839"/>
      <c r="AV15" s="839"/>
      <c r="AW15" s="839"/>
      <c r="AX15" s="839"/>
      <c r="AY15" s="839"/>
      <c r="AZ15" s="839"/>
      <c r="BA15" s="839"/>
      <c r="BB15" s="839"/>
      <c r="BC15" s="839"/>
      <c r="BD15" s="839"/>
      <c r="BE15" s="839"/>
      <c r="BF15" s="839"/>
      <c r="BG15" s="839"/>
      <c r="BH15" s="839"/>
      <c r="BI15" s="839"/>
      <c r="BJ15" s="839"/>
      <c r="BK15" s="839"/>
      <c r="BL15" s="839"/>
      <c r="BM15" s="727" t="str">
        <f>(IF(AND(Gen!AH32&gt;=18,Gen!AH32&lt;=25),"X",IF(AND(Gen!AH32&gt;=26,Gen!AH32&lt;=40),"X",IF(AND(Gen!AH32&gt;=41,Gen!AH32&lt;=50),"X",IF(AND(Gen!AH32&gt;=51,Gen!AH32&lt;=60),"X",IF(AND(Gen!AH32&gt;=61),"X","controllare data di nascita"))))))</f>
        <v>controllare data di nascita</v>
      </c>
      <c r="BN15" s="728"/>
      <c r="BO15" s="728"/>
      <c r="BP15" s="728"/>
      <c r="BQ15" s="728"/>
      <c r="BR15" s="728"/>
      <c r="BS15" s="728"/>
      <c r="BT15" s="728"/>
      <c r="BU15" s="728"/>
      <c r="BV15" s="728"/>
      <c r="BW15" s="800" t="s">
        <v>283</v>
      </c>
      <c r="CP15" s="207"/>
      <c r="CQ15" s="207"/>
      <c r="CR15" s="207"/>
      <c r="CS15" s="207"/>
      <c r="CT15" s="183"/>
      <c r="CU15" s="183"/>
      <c r="CV15" s="183"/>
      <c r="CW15" s="183"/>
      <c r="CX15" s="183"/>
      <c r="CY15" s="183"/>
      <c r="CZ15" s="183"/>
      <c r="DA15" s="183"/>
    </row>
    <row r="16" spans="1:388" s="141" customFormat="1" ht="20.45" customHeight="1" x14ac:dyDescent="0.25">
      <c r="A16" s="138"/>
      <c r="B16" s="792"/>
      <c r="C16" s="833"/>
      <c r="D16" s="797"/>
      <c r="E16" s="840"/>
      <c r="F16" s="841"/>
      <c r="G16" s="841"/>
      <c r="H16" s="841"/>
      <c r="I16" s="841"/>
      <c r="J16" s="841"/>
      <c r="K16" s="841"/>
      <c r="L16" s="841"/>
      <c r="M16" s="841"/>
      <c r="N16" s="841"/>
      <c r="O16" s="841"/>
      <c r="P16" s="841"/>
      <c r="Q16" s="841"/>
      <c r="R16" s="841"/>
      <c r="S16" s="841"/>
      <c r="T16" s="841"/>
      <c r="U16" s="841"/>
      <c r="V16" s="841"/>
      <c r="W16" s="841"/>
      <c r="X16" s="841"/>
      <c r="Y16" s="841"/>
      <c r="Z16" s="841"/>
      <c r="AA16" s="841"/>
      <c r="AB16" s="841"/>
      <c r="AC16" s="841"/>
      <c r="AD16" s="841"/>
      <c r="AE16" s="841"/>
      <c r="AF16" s="841"/>
      <c r="AG16" s="841"/>
      <c r="AH16" s="841"/>
      <c r="AI16" s="841"/>
      <c r="AJ16" s="841"/>
      <c r="AK16" s="841"/>
      <c r="AL16" s="841"/>
      <c r="AM16" s="841"/>
      <c r="AN16" s="841"/>
      <c r="AO16" s="841"/>
      <c r="AP16" s="841"/>
      <c r="AQ16" s="841"/>
      <c r="AR16" s="841"/>
      <c r="AS16" s="841"/>
      <c r="AT16" s="841"/>
      <c r="AU16" s="841"/>
      <c r="AV16" s="841"/>
      <c r="AW16" s="841"/>
      <c r="AX16" s="841"/>
      <c r="AY16" s="841"/>
      <c r="AZ16" s="841"/>
      <c r="BA16" s="841"/>
      <c r="BB16" s="841"/>
      <c r="BC16" s="841"/>
      <c r="BD16" s="841"/>
      <c r="BE16" s="841"/>
      <c r="BF16" s="841"/>
      <c r="BG16" s="841"/>
      <c r="BH16" s="841"/>
      <c r="BI16" s="841"/>
      <c r="BJ16" s="841"/>
      <c r="BK16" s="841"/>
      <c r="BL16" s="841"/>
      <c r="BM16" s="730"/>
      <c r="BN16" s="731"/>
      <c r="BO16" s="731"/>
      <c r="BP16" s="731"/>
      <c r="BQ16" s="731"/>
      <c r="BR16" s="731"/>
      <c r="BS16" s="731"/>
      <c r="BT16" s="731"/>
      <c r="BU16" s="731"/>
      <c r="BV16" s="731"/>
      <c r="BW16" s="801"/>
      <c r="CP16" s="207"/>
      <c r="CQ16" s="207"/>
      <c r="CR16" s="207"/>
      <c r="CS16" s="207"/>
      <c r="CT16" s="183"/>
      <c r="CU16" s="183"/>
      <c r="CV16" s="183"/>
      <c r="CW16" s="183"/>
      <c r="CX16" s="183"/>
      <c r="CY16" s="183"/>
      <c r="CZ16" s="183"/>
      <c r="DA16" s="183"/>
    </row>
    <row r="17" spans="1:105" s="141" customFormat="1" ht="20.45" customHeight="1" x14ac:dyDescent="0.25">
      <c r="A17" s="138"/>
      <c r="B17" s="792"/>
      <c r="C17" s="833"/>
      <c r="D17" s="797"/>
      <c r="E17" s="840"/>
      <c r="F17" s="841"/>
      <c r="G17" s="841"/>
      <c r="H17" s="841"/>
      <c r="I17" s="841"/>
      <c r="J17" s="841"/>
      <c r="K17" s="841"/>
      <c r="L17" s="841"/>
      <c r="M17" s="841"/>
      <c r="N17" s="841"/>
      <c r="O17" s="841"/>
      <c r="P17" s="841"/>
      <c r="Q17" s="841"/>
      <c r="R17" s="841"/>
      <c r="S17" s="841"/>
      <c r="T17" s="841"/>
      <c r="U17" s="841"/>
      <c r="V17" s="841"/>
      <c r="W17" s="841"/>
      <c r="X17" s="841"/>
      <c r="Y17" s="841"/>
      <c r="Z17" s="841"/>
      <c r="AA17" s="841"/>
      <c r="AB17" s="841"/>
      <c r="AC17" s="841"/>
      <c r="AD17" s="841"/>
      <c r="AE17" s="841"/>
      <c r="AF17" s="841"/>
      <c r="AG17" s="841"/>
      <c r="AH17" s="841"/>
      <c r="AI17" s="841"/>
      <c r="AJ17" s="841"/>
      <c r="AK17" s="841"/>
      <c r="AL17" s="841"/>
      <c r="AM17" s="841"/>
      <c r="AN17" s="841"/>
      <c r="AO17" s="841"/>
      <c r="AP17" s="841"/>
      <c r="AQ17" s="841"/>
      <c r="AR17" s="841"/>
      <c r="AS17" s="841"/>
      <c r="AT17" s="841"/>
      <c r="AU17" s="841"/>
      <c r="AV17" s="841"/>
      <c r="AW17" s="841"/>
      <c r="AX17" s="841"/>
      <c r="AY17" s="841"/>
      <c r="AZ17" s="841"/>
      <c r="BA17" s="841"/>
      <c r="BB17" s="841"/>
      <c r="BC17" s="841"/>
      <c r="BD17" s="841"/>
      <c r="BE17" s="841"/>
      <c r="BF17" s="841"/>
      <c r="BG17" s="841"/>
      <c r="BH17" s="841"/>
      <c r="BI17" s="841"/>
      <c r="BJ17" s="841"/>
      <c r="BK17" s="841"/>
      <c r="BL17" s="841"/>
      <c r="BM17" s="730"/>
      <c r="BN17" s="731"/>
      <c r="BO17" s="731"/>
      <c r="BP17" s="731"/>
      <c r="BQ17" s="731"/>
      <c r="BR17" s="731"/>
      <c r="BS17" s="731"/>
      <c r="BT17" s="731"/>
      <c r="BU17" s="731"/>
      <c r="BV17" s="731"/>
      <c r="BW17" s="801"/>
      <c r="CP17" s="207"/>
      <c r="CQ17" s="207"/>
      <c r="CR17" s="207"/>
      <c r="CS17" s="207"/>
      <c r="CT17" s="183"/>
      <c r="CU17" s="183"/>
      <c r="CV17" s="183"/>
      <c r="CW17" s="183"/>
      <c r="CX17" s="183"/>
      <c r="CY17" s="183"/>
      <c r="CZ17" s="183"/>
      <c r="DA17" s="183"/>
    </row>
    <row r="18" spans="1:105" s="141" customFormat="1" ht="99.75" customHeight="1" thickBot="1" x14ac:dyDescent="0.3">
      <c r="A18" s="138"/>
      <c r="B18" s="794"/>
      <c r="C18" s="826"/>
      <c r="D18" s="797"/>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3"/>
      <c r="AJ18" s="843"/>
      <c r="AK18" s="843"/>
      <c r="AL18" s="843"/>
      <c r="AM18" s="843"/>
      <c r="AN18" s="843"/>
      <c r="AO18" s="843"/>
      <c r="AP18" s="843"/>
      <c r="AQ18" s="843"/>
      <c r="AR18" s="843"/>
      <c r="AS18" s="843"/>
      <c r="AT18" s="843"/>
      <c r="AU18" s="843"/>
      <c r="AV18" s="843"/>
      <c r="AW18" s="843"/>
      <c r="AX18" s="843"/>
      <c r="AY18" s="843"/>
      <c r="AZ18" s="843"/>
      <c r="BA18" s="843"/>
      <c r="BB18" s="843"/>
      <c r="BC18" s="843"/>
      <c r="BD18" s="843"/>
      <c r="BE18" s="843"/>
      <c r="BF18" s="843"/>
      <c r="BG18" s="843"/>
      <c r="BH18" s="843"/>
      <c r="BI18" s="843"/>
      <c r="BJ18" s="843"/>
      <c r="BK18" s="843"/>
      <c r="BL18" s="843"/>
      <c r="BM18" s="733"/>
      <c r="BN18" s="734"/>
      <c r="BO18" s="734"/>
      <c r="BP18" s="734"/>
      <c r="BQ18" s="734"/>
      <c r="BR18" s="734"/>
      <c r="BS18" s="734"/>
      <c r="BT18" s="734"/>
      <c r="BU18" s="734"/>
      <c r="BV18" s="735"/>
      <c r="BW18" s="287">
        <f>Gen!AH32</f>
        <v>0</v>
      </c>
      <c r="CP18" s="207"/>
      <c r="CQ18" s="207"/>
      <c r="CR18" s="207"/>
      <c r="CS18" s="207"/>
      <c r="CT18" s="184"/>
      <c r="CU18" s="184"/>
      <c r="CV18" s="184"/>
      <c r="CW18" s="184"/>
      <c r="CX18" s="184"/>
      <c r="CY18" s="184"/>
      <c r="CZ18" s="184"/>
      <c r="DA18" s="184"/>
    </row>
    <row r="19" spans="1:105" s="141" customFormat="1" ht="20.45" customHeight="1" x14ac:dyDescent="0.25">
      <c r="A19" s="138"/>
      <c r="B19" s="790" t="s">
        <v>47</v>
      </c>
      <c r="C19" s="832"/>
      <c r="D19" s="797" t="s">
        <v>216</v>
      </c>
      <c r="E19" s="851" t="s">
        <v>242</v>
      </c>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5"/>
      <c r="AE19" s="835"/>
      <c r="AF19" s="835"/>
      <c r="AG19" s="835"/>
      <c r="AH19" s="835"/>
      <c r="AI19" s="835"/>
      <c r="AJ19" s="835"/>
      <c r="AK19" s="835"/>
      <c r="AL19" s="835"/>
      <c r="AM19" s="835"/>
      <c r="AN19" s="835"/>
      <c r="AO19" s="835"/>
      <c r="AP19" s="835"/>
      <c r="AQ19" s="835"/>
      <c r="AR19" s="835"/>
      <c r="AS19" s="835"/>
      <c r="AT19" s="835"/>
      <c r="AU19" s="835"/>
      <c r="AV19" s="835"/>
      <c r="AW19" s="835"/>
      <c r="AX19" s="835"/>
      <c r="AY19" s="835"/>
      <c r="AZ19" s="835"/>
      <c r="BA19" s="835"/>
      <c r="BB19" s="835"/>
      <c r="BC19" s="835"/>
      <c r="BD19" s="835"/>
      <c r="BE19" s="835"/>
      <c r="BF19" s="835"/>
      <c r="BG19" s="835"/>
      <c r="BH19" s="835"/>
      <c r="BI19" s="835"/>
      <c r="BJ19" s="835"/>
      <c r="BK19" s="835"/>
      <c r="BL19" s="852"/>
      <c r="BM19" s="727" t="str">
        <f>IF(COUNTIF(U22:W27,"X")&gt;1,"Non consentito inserire più di una X",IF(U22="X","X Investimento in Area A",IF(U24="X","X Investimento in Area C",IF(U26="X","X Investimento in Area D","nessun inserimento effettuato, valorizzare l'area di investimento"))))</f>
        <v>nessun inserimento effettuato, valorizzare l'area di investimento</v>
      </c>
      <c r="BN19" s="728"/>
      <c r="BO19" s="728"/>
      <c r="BP19" s="728"/>
      <c r="BQ19" s="728"/>
      <c r="BR19" s="728"/>
      <c r="BS19" s="728"/>
      <c r="BT19" s="728"/>
      <c r="BU19" s="728"/>
      <c r="BV19" s="729"/>
      <c r="BW19" s="802" t="s">
        <v>296</v>
      </c>
      <c r="CP19" s="207"/>
      <c r="CQ19" s="207"/>
      <c r="CR19" s="207"/>
      <c r="CS19" s="207"/>
      <c r="CT19" s="183"/>
      <c r="CU19" s="183"/>
      <c r="CV19" s="183"/>
      <c r="CW19" s="183"/>
      <c r="CX19" s="183"/>
      <c r="CY19" s="183"/>
      <c r="CZ19" s="183"/>
      <c r="DA19" s="183"/>
    </row>
    <row r="20" spans="1:105" s="141" customFormat="1" ht="20.45" customHeight="1" x14ac:dyDescent="0.25">
      <c r="A20" s="138"/>
      <c r="B20" s="792"/>
      <c r="C20" s="833"/>
      <c r="D20" s="797"/>
      <c r="E20" s="836"/>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7"/>
      <c r="AW20" s="837"/>
      <c r="AX20" s="837"/>
      <c r="AY20" s="837"/>
      <c r="AZ20" s="837"/>
      <c r="BA20" s="837"/>
      <c r="BB20" s="837"/>
      <c r="BC20" s="837"/>
      <c r="BD20" s="837"/>
      <c r="BE20" s="837"/>
      <c r="BF20" s="837"/>
      <c r="BG20" s="837"/>
      <c r="BH20" s="837"/>
      <c r="BI20" s="837"/>
      <c r="BJ20" s="837"/>
      <c r="BK20" s="837"/>
      <c r="BL20" s="853"/>
      <c r="BM20" s="730"/>
      <c r="BN20" s="731"/>
      <c r="BO20" s="731"/>
      <c r="BP20" s="731"/>
      <c r="BQ20" s="731"/>
      <c r="BR20" s="731"/>
      <c r="BS20" s="731"/>
      <c r="BT20" s="731"/>
      <c r="BU20" s="731"/>
      <c r="BV20" s="732"/>
      <c r="BW20" s="803"/>
      <c r="CP20" s="207"/>
      <c r="CQ20" s="207"/>
      <c r="CR20" s="207"/>
      <c r="CS20" s="207"/>
      <c r="CT20" s="183"/>
      <c r="CU20" s="183"/>
      <c r="CV20" s="183"/>
      <c r="CW20" s="183"/>
      <c r="CX20" s="183"/>
      <c r="CY20" s="183"/>
      <c r="CZ20" s="183"/>
      <c r="DA20" s="183"/>
    </row>
    <row r="21" spans="1:105" s="141" customFormat="1" ht="92.25" customHeight="1" x14ac:dyDescent="0.25">
      <c r="A21" s="138"/>
      <c r="B21" s="792"/>
      <c r="C21" s="833"/>
      <c r="D21" s="797"/>
      <c r="E21" s="836"/>
      <c r="F21" s="837"/>
      <c r="G21" s="837"/>
      <c r="H21" s="837"/>
      <c r="I21" s="837"/>
      <c r="J21" s="837"/>
      <c r="K21" s="837"/>
      <c r="L21" s="837"/>
      <c r="M21" s="837"/>
      <c r="N21" s="837"/>
      <c r="O21" s="837"/>
      <c r="P21" s="837"/>
      <c r="Q21" s="837"/>
      <c r="R21" s="837"/>
      <c r="S21" s="837"/>
      <c r="T21" s="837"/>
      <c r="U21" s="837"/>
      <c r="V21" s="837"/>
      <c r="W21" s="837"/>
      <c r="X21" s="854"/>
      <c r="Y21" s="854"/>
      <c r="Z21" s="854"/>
      <c r="AA21" s="854"/>
      <c r="AB21" s="854"/>
      <c r="AC21" s="854"/>
      <c r="AD21" s="854"/>
      <c r="AE21" s="854"/>
      <c r="AF21" s="854"/>
      <c r="AG21" s="854"/>
      <c r="AH21" s="854"/>
      <c r="AI21" s="854"/>
      <c r="AJ21" s="854"/>
      <c r="AK21" s="854"/>
      <c r="AL21" s="854"/>
      <c r="AM21" s="854"/>
      <c r="AN21" s="854"/>
      <c r="AO21" s="854"/>
      <c r="AP21" s="854"/>
      <c r="AQ21" s="854"/>
      <c r="AR21" s="854"/>
      <c r="AS21" s="854"/>
      <c r="AT21" s="854"/>
      <c r="AU21" s="854"/>
      <c r="AV21" s="854"/>
      <c r="AW21" s="854"/>
      <c r="AX21" s="854"/>
      <c r="AY21" s="854"/>
      <c r="AZ21" s="854"/>
      <c r="BA21" s="854"/>
      <c r="BB21" s="854"/>
      <c r="BC21" s="854"/>
      <c r="BD21" s="854"/>
      <c r="BE21" s="854"/>
      <c r="BF21" s="854"/>
      <c r="BG21" s="854"/>
      <c r="BH21" s="854"/>
      <c r="BI21" s="854"/>
      <c r="BJ21" s="854"/>
      <c r="BK21" s="854"/>
      <c r="BL21" s="855"/>
      <c r="BM21" s="730"/>
      <c r="BN21" s="731"/>
      <c r="BO21" s="731"/>
      <c r="BP21" s="731"/>
      <c r="BQ21" s="731"/>
      <c r="BR21" s="731"/>
      <c r="BS21" s="731"/>
      <c r="BT21" s="731"/>
      <c r="BU21" s="731"/>
      <c r="BV21" s="732"/>
      <c r="BW21" s="803"/>
      <c r="CP21" s="207"/>
      <c r="CQ21" s="207"/>
      <c r="CR21" s="207"/>
      <c r="CS21" s="207"/>
      <c r="CT21" s="183"/>
      <c r="CU21" s="183"/>
      <c r="CV21" s="183"/>
      <c r="CW21" s="183"/>
      <c r="CX21" s="183"/>
      <c r="CY21" s="183"/>
      <c r="CZ21" s="183"/>
      <c r="DA21" s="183"/>
    </row>
    <row r="22" spans="1:105" s="141" customFormat="1" ht="37.5" customHeight="1" x14ac:dyDescent="0.25">
      <c r="A22" s="138"/>
      <c r="B22" s="792"/>
      <c r="C22" s="833"/>
      <c r="D22" s="797"/>
      <c r="E22" s="809" t="s">
        <v>217</v>
      </c>
      <c r="F22" s="810"/>
      <c r="G22" s="810"/>
      <c r="H22" s="810"/>
      <c r="I22" s="810"/>
      <c r="J22" s="810"/>
      <c r="K22" s="810"/>
      <c r="L22" s="810"/>
      <c r="M22" s="810"/>
      <c r="N22" s="810"/>
      <c r="O22" s="810"/>
      <c r="P22" s="810"/>
      <c r="Q22" s="810"/>
      <c r="R22" s="810"/>
      <c r="S22" s="810"/>
      <c r="T22" s="810"/>
      <c r="U22" s="807"/>
      <c r="V22" s="808"/>
      <c r="W22" s="808"/>
      <c r="X22" s="246"/>
      <c r="Y22" s="246"/>
      <c r="Z22" s="246"/>
      <c r="AA22" s="246"/>
      <c r="AB22" s="246"/>
      <c r="AC22" s="246"/>
      <c r="AD22" s="246"/>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730"/>
      <c r="BN22" s="731"/>
      <c r="BO22" s="731"/>
      <c r="BP22" s="731"/>
      <c r="BQ22" s="731"/>
      <c r="BR22" s="731"/>
      <c r="BS22" s="731"/>
      <c r="BT22" s="731"/>
      <c r="BU22" s="731"/>
      <c r="BV22" s="732"/>
      <c r="BW22" s="803"/>
      <c r="CP22" s="207"/>
      <c r="CQ22" s="207"/>
      <c r="CR22" s="207"/>
      <c r="CS22" s="207"/>
      <c r="CT22" s="184"/>
      <c r="CU22" s="184"/>
      <c r="CV22" s="184"/>
      <c r="CW22" s="184"/>
      <c r="CX22" s="184"/>
      <c r="CY22" s="184"/>
      <c r="CZ22" s="184"/>
      <c r="DA22" s="184"/>
    </row>
    <row r="23" spans="1:105" s="141" customFormat="1" ht="20.25" hidden="1" customHeight="1" x14ac:dyDescent="0.25">
      <c r="A23" s="138"/>
      <c r="B23" s="792"/>
      <c r="C23" s="833"/>
      <c r="D23" s="797"/>
      <c r="E23" s="809"/>
      <c r="F23" s="810"/>
      <c r="G23" s="810"/>
      <c r="H23" s="810"/>
      <c r="I23" s="810"/>
      <c r="J23" s="810"/>
      <c r="K23" s="810"/>
      <c r="L23" s="810"/>
      <c r="M23" s="810"/>
      <c r="N23" s="810"/>
      <c r="O23" s="810"/>
      <c r="P23" s="810"/>
      <c r="Q23" s="810"/>
      <c r="R23" s="810"/>
      <c r="S23" s="810"/>
      <c r="T23" s="810"/>
      <c r="U23" s="808"/>
      <c r="V23" s="808"/>
      <c r="W23" s="808"/>
      <c r="X23" s="246"/>
      <c r="Y23" s="246"/>
      <c r="Z23" s="246"/>
      <c r="AA23" s="246"/>
      <c r="AB23" s="813"/>
      <c r="AC23" s="814"/>
      <c r="AD23" s="814"/>
      <c r="AE23" s="814"/>
      <c r="AF23" s="814"/>
      <c r="AG23" s="814"/>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730"/>
      <c r="BN23" s="731"/>
      <c r="BO23" s="731"/>
      <c r="BP23" s="731"/>
      <c r="BQ23" s="731"/>
      <c r="BR23" s="731"/>
      <c r="BS23" s="731"/>
      <c r="BT23" s="731"/>
      <c r="BU23" s="731"/>
      <c r="BV23" s="732"/>
      <c r="BW23" s="803"/>
      <c r="CP23" s="207"/>
      <c r="CQ23" s="207"/>
      <c r="CR23" s="207"/>
      <c r="CS23" s="207"/>
      <c r="CT23" s="184"/>
      <c r="CU23" s="184"/>
      <c r="CV23" s="184"/>
      <c r="CW23" s="184"/>
      <c r="CX23" s="184"/>
      <c r="CY23" s="184"/>
      <c r="CZ23" s="184"/>
      <c r="DA23" s="184"/>
    </row>
    <row r="24" spans="1:105" s="141" customFormat="1" ht="20.45" customHeight="1" x14ac:dyDescent="0.25">
      <c r="A24" s="138"/>
      <c r="B24" s="792"/>
      <c r="C24" s="833"/>
      <c r="D24" s="797"/>
      <c r="E24" s="809" t="s">
        <v>164</v>
      </c>
      <c r="F24" s="810"/>
      <c r="G24" s="810"/>
      <c r="H24" s="810"/>
      <c r="I24" s="810"/>
      <c r="J24" s="810"/>
      <c r="K24" s="810"/>
      <c r="L24" s="810"/>
      <c r="M24" s="810"/>
      <c r="N24" s="810"/>
      <c r="O24" s="810"/>
      <c r="P24" s="810"/>
      <c r="Q24" s="810"/>
      <c r="R24" s="810"/>
      <c r="S24" s="810"/>
      <c r="T24" s="810"/>
      <c r="U24" s="807"/>
      <c r="V24" s="808"/>
      <c r="W24" s="808"/>
      <c r="X24" s="246"/>
      <c r="Y24" s="246"/>
      <c r="Z24" s="246"/>
      <c r="AA24" s="246"/>
      <c r="AB24" s="246"/>
      <c r="AC24" s="246"/>
      <c r="AD24" s="246"/>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730"/>
      <c r="BN24" s="731"/>
      <c r="BO24" s="731"/>
      <c r="BP24" s="731"/>
      <c r="BQ24" s="731"/>
      <c r="BR24" s="731"/>
      <c r="BS24" s="731"/>
      <c r="BT24" s="731"/>
      <c r="BU24" s="731"/>
      <c r="BV24" s="732"/>
      <c r="BW24" s="803"/>
      <c r="CP24" s="207"/>
      <c r="CQ24" s="207"/>
      <c r="CR24" s="207"/>
      <c r="CS24" s="207"/>
      <c r="CT24" s="184"/>
      <c r="CU24" s="184"/>
      <c r="CV24" s="184"/>
      <c r="CW24" s="184"/>
      <c r="CX24" s="184"/>
      <c r="CY24" s="184"/>
      <c r="CZ24" s="184"/>
      <c r="DA24" s="184"/>
    </row>
    <row r="25" spans="1:105" s="141" customFormat="1" ht="20.45" customHeight="1" x14ac:dyDescent="0.25">
      <c r="A25" s="138"/>
      <c r="B25" s="792"/>
      <c r="C25" s="833"/>
      <c r="D25" s="797"/>
      <c r="E25" s="809"/>
      <c r="F25" s="810"/>
      <c r="G25" s="810"/>
      <c r="H25" s="810"/>
      <c r="I25" s="810"/>
      <c r="J25" s="810"/>
      <c r="K25" s="810"/>
      <c r="L25" s="810"/>
      <c r="M25" s="810"/>
      <c r="N25" s="810"/>
      <c r="O25" s="810"/>
      <c r="P25" s="810"/>
      <c r="Q25" s="810"/>
      <c r="R25" s="810"/>
      <c r="S25" s="810"/>
      <c r="T25" s="810"/>
      <c r="U25" s="808"/>
      <c r="V25" s="808"/>
      <c r="W25" s="808"/>
      <c r="X25" s="246"/>
      <c r="Y25" s="246"/>
      <c r="Z25" s="246"/>
      <c r="AA25" s="246"/>
      <c r="AB25" s="246"/>
      <c r="AC25" s="246"/>
      <c r="AD25" s="246"/>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730"/>
      <c r="BN25" s="731"/>
      <c r="BO25" s="731"/>
      <c r="BP25" s="731"/>
      <c r="BQ25" s="731"/>
      <c r="BR25" s="731"/>
      <c r="BS25" s="731"/>
      <c r="BT25" s="731"/>
      <c r="BU25" s="731"/>
      <c r="BV25" s="732"/>
      <c r="BW25" s="803"/>
      <c r="CP25" s="207"/>
      <c r="CQ25" s="207"/>
      <c r="CR25" s="207"/>
      <c r="CS25" s="207"/>
      <c r="CT25" s="184"/>
      <c r="CU25" s="184"/>
      <c r="CV25" s="184"/>
      <c r="CW25" s="184"/>
      <c r="CX25" s="184"/>
      <c r="CY25" s="184"/>
      <c r="CZ25" s="184"/>
      <c r="DA25" s="184"/>
    </row>
    <row r="26" spans="1:105" s="141" customFormat="1" ht="20.45" customHeight="1" x14ac:dyDescent="0.25">
      <c r="A26" s="138"/>
      <c r="B26" s="792"/>
      <c r="C26" s="833"/>
      <c r="D26" s="797"/>
      <c r="E26" s="809" t="s">
        <v>165</v>
      </c>
      <c r="F26" s="810"/>
      <c r="G26" s="810"/>
      <c r="H26" s="810"/>
      <c r="I26" s="810"/>
      <c r="J26" s="810"/>
      <c r="K26" s="810"/>
      <c r="L26" s="810"/>
      <c r="M26" s="810"/>
      <c r="N26" s="810"/>
      <c r="O26" s="810"/>
      <c r="P26" s="810"/>
      <c r="Q26" s="810"/>
      <c r="R26" s="810"/>
      <c r="S26" s="810"/>
      <c r="T26" s="810"/>
      <c r="U26" s="807"/>
      <c r="V26" s="808"/>
      <c r="W26" s="808"/>
      <c r="X26" s="246"/>
      <c r="Y26" s="246"/>
      <c r="Z26" s="246"/>
      <c r="AA26" s="246"/>
      <c r="AB26" s="246"/>
      <c r="AC26" s="246"/>
      <c r="AD26" s="246"/>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730"/>
      <c r="BN26" s="731"/>
      <c r="BO26" s="731"/>
      <c r="BP26" s="731"/>
      <c r="BQ26" s="731"/>
      <c r="BR26" s="731"/>
      <c r="BS26" s="731"/>
      <c r="BT26" s="731"/>
      <c r="BU26" s="731"/>
      <c r="BV26" s="732"/>
      <c r="BW26" s="803"/>
      <c r="CP26" s="207"/>
      <c r="CQ26" s="207"/>
      <c r="CR26" s="207"/>
      <c r="CS26" s="207"/>
      <c r="CT26" s="184"/>
      <c r="CU26" s="184"/>
      <c r="CV26" s="184"/>
      <c r="CW26" s="184"/>
      <c r="CX26" s="184"/>
      <c r="CY26" s="184"/>
      <c r="CZ26" s="184"/>
      <c r="DA26" s="184"/>
    </row>
    <row r="27" spans="1:105" s="141" customFormat="1" ht="20.45" customHeight="1" thickBot="1" x14ac:dyDescent="0.3">
      <c r="A27" s="138"/>
      <c r="B27" s="794"/>
      <c r="C27" s="826"/>
      <c r="D27" s="797"/>
      <c r="E27" s="811"/>
      <c r="F27" s="812"/>
      <c r="G27" s="812"/>
      <c r="H27" s="812"/>
      <c r="I27" s="812"/>
      <c r="J27" s="812"/>
      <c r="K27" s="812"/>
      <c r="L27" s="812"/>
      <c r="M27" s="812"/>
      <c r="N27" s="812"/>
      <c r="O27" s="812"/>
      <c r="P27" s="812"/>
      <c r="Q27" s="812"/>
      <c r="R27" s="812"/>
      <c r="S27" s="812"/>
      <c r="T27" s="812"/>
      <c r="U27" s="820"/>
      <c r="V27" s="820"/>
      <c r="W27" s="820"/>
      <c r="X27" s="185"/>
      <c r="Y27" s="185"/>
      <c r="Z27" s="185"/>
      <c r="AA27" s="185"/>
      <c r="AB27" s="185"/>
      <c r="AC27" s="185"/>
      <c r="AD27" s="185"/>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733"/>
      <c r="BN27" s="734"/>
      <c r="BO27" s="734"/>
      <c r="BP27" s="734"/>
      <c r="BQ27" s="734"/>
      <c r="BR27" s="734"/>
      <c r="BS27" s="734"/>
      <c r="BT27" s="734"/>
      <c r="BU27" s="734"/>
      <c r="BV27" s="735"/>
      <c r="BW27" s="804"/>
      <c r="CP27" s="207"/>
      <c r="CQ27" s="207"/>
      <c r="CR27" s="207"/>
      <c r="CS27" s="207"/>
      <c r="CT27" s="184"/>
      <c r="CU27" s="184"/>
      <c r="CV27" s="184"/>
      <c r="CW27" s="184"/>
      <c r="CX27" s="184"/>
      <c r="CY27" s="184"/>
      <c r="CZ27" s="184"/>
      <c r="DA27" s="184"/>
    </row>
    <row r="28" spans="1:105" s="141" customFormat="1" ht="25.7" customHeight="1" x14ac:dyDescent="0.25">
      <c r="A28" s="138"/>
      <c r="B28" s="790" t="s">
        <v>48</v>
      </c>
      <c r="C28" s="791"/>
      <c r="D28" s="846" t="s">
        <v>210</v>
      </c>
      <c r="E28" s="848" t="s">
        <v>218</v>
      </c>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49"/>
      <c r="AM28" s="849"/>
      <c r="AN28" s="849"/>
      <c r="AO28" s="849"/>
      <c r="AP28" s="849"/>
      <c r="AQ28" s="849"/>
      <c r="AR28" s="849"/>
      <c r="AS28" s="849"/>
      <c r="AT28" s="849"/>
      <c r="AU28" s="849"/>
      <c r="AV28" s="849"/>
      <c r="AW28" s="849"/>
      <c r="AX28" s="849"/>
      <c r="AY28" s="849"/>
      <c r="AZ28" s="849"/>
      <c r="BA28" s="849"/>
      <c r="BB28" s="849"/>
      <c r="BC28" s="849"/>
      <c r="BD28" s="849"/>
      <c r="BE28" s="849"/>
      <c r="BF28" s="849"/>
      <c r="BG28" s="849"/>
      <c r="BH28" s="849"/>
      <c r="BI28" s="849"/>
      <c r="BJ28" s="849"/>
      <c r="BK28" s="849"/>
      <c r="BL28" s="849"/>
      <c r="BM28" s="727" t="str">
        <f>IF(AND(U31&gt;=10000,U31&lt;=25000),"X",IF(AND(U31&gt;=25001,U31&lt;=50000),"X","requisito non attribuibile"))</f>
        <v>requisito non attribuibile</v>
      </c>
      <c r="BN28" s="728"/>
      <c r="BO28" s="728"/>
      <c r="BP28" s="728"/>
      <c r="BQ28" s="728"/>
      <c r="BR28" s="728"/>
      <c r="BS28" s="728"/>
      <c r="BT28" s="728"/>
      <c r="BU28" s="728"/>
      <c r="BV28" s="729"/>
      <c r="BW28" s="799" t="str">
        <f>IF(AND(U31&gt;=10000,U31&lt;=25000),"fascia da 10.000 a 25.000",IF(AND(U31&gt;=25001,U31&lt;=50000),"fascia da 25.001 a 50.000","requisito non attribuibile"))</f>
        <v>requisito non attribuibile</v>
      </c>
      <c r="CP28" s="187"/>
      <c r="CQ28" s="187"/>
      <c r="CR28" s="187"/>
      <c r="CS28" s="187"/>
      <c r="CT28" s="187"/>
      <c r="CU28" s="187"/>
      <c r="CV28" s="187"/>
      <c r="CW28" s="187"/>
      <c r="CX28" s="187"/>
      <c r="CY28" s="187"/>
      <c r="CZ28" s="187"/>
      <c r="DA28" s="187"/>
    </row>
    <row r="29" spans="1:105" s="141" customFormat="1" ht="25.7" customHeight="1" x14ac:dyDescent="0.25">
      <c r="A29" s="138"/>
      <c r="B29" s="792"/>
      <c r="C29" s="793"/>
      <c r="D29" s="846"/>
      <c r="E29" s="850"/>
      <c r="F29" s="850"/>
      <c r="G29" s="850"/>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0"/>
      <c r="AI29" s="850"/>
      <c r="AJ29" s="850"/>
      <c r="AK29" s="850"/>
      <c r="AL29" s="850"/>
      <c r="AM29" s="850"/>
      <c r="AN29" s="850"/>
      <c r="AO29" s="850"/>
      <c r="AP29" s="850"/>
      <c r="AQ29" s="850"/>
      <c r="AR29" s="850"/>
      <c r="AS29" s="850"/>
      <c r="AT29" s="850"/>
      <c r="AU29" s="850"/>
      <c r="AV29" s="850"/>
      <c r="AW29" s="850"/>
      <c r="AX29" s="850"/>
      <c r="AY29" s="850"/>
      <c r="AZ29" s="850"/>
      <c r="BA29" s="850"/>
      <c r="BB29" s="850"/>
      <c r="BC29" s="850"/>
      <c r="BD29" s="850"/>
      <c r="BE29" s="850"/>
      <c r="BF29" s="850"/>
      <c r="BG29" s="850"/>
      <c r="BH29" s="850"/>
      <c r="BI29" s="850"/>
      <c r="BJ29" s="850"/>
      <c r="BK29" s="850"/>
      <c r="BL29" s="850"/>
      <c r="BM29" s="730"/>
      <c r="BN29" s="731"/>
      <c r="BO29" s="731"/>
      <c r="BP29" s="731"/>
      <c r="BQ29" s="731"/>
      <c r="BR29" s="731"/>
      <c r="BS29" s="731"/>
      <c r="BT29" s="731"/>
      <c r="BU29" s="731"/>
      <c r="BV29" s="732"/>
      <c r="BW29" s="788"/>
      <c r="CP29" s="187"/>
      <c r="CQ29" s="187"/>
      <c r="CR29" s="187"/>
      <c r="CS29" s="187"/>
      <c r="CT29" s="187"/>
      <c r="CU29" s="187"/>
      <c r="CV29" s="187"/>
      <c r="CW29" s="187"/>
      <c r="CX29" s="187"/>
      <c r="CY29" s="187"/>
      <c r="CZ29" s="187"/>
      <c r="DA29" s="187"/>
    </row>
    <row r="30" spans="1:105" s="141" customFormat="1" ht="82.5" customHeight="1" x14ac:dyDescent="0.25">
      <c r="A30" s="138"/>
      <c r="B30" s="792"/>
      <c r="C30" s="793"/>
      <c r="D30" s="846"/>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0"/>
      <c r="AL30" s="850"/>
      <c r="AM30" s="850"/>
      <c r="AN30" s="850"/>
      <c r="AO30" s="850"/>
      <c r="AP30" s="850"/>
      <c r="AQ30" s="850"/>
      <c r="AR30" s="850"/>
      <c r="AS30" s="850"/>
      <c r="AT30" s="850"/>
      <c r="AU30" s="850"/>
      <c r="AV30" s="850"/>
      <c r="AW30" s="850"/>
      <c r="AX30" s="850"/>
      <c r="AY30" s="850"/>
      <c r="AZ30" s="850"/>
      <c r="BA30" s="850"/>
      <c r="BB30" s="850"/>
      <c r="BC30" s="850"/>
      <c r="BD30" s="850"/>
      <c r="BE30" s="850"/>
      <c r="BF30" s="850"/>
      <c r="BG30" s="850"/>
      <c r="BH30" s="850"/>
      <c r="BI30" s="850"/>
      <c r="BJ30" s="850"/>
      <c r="BK30" s="850"/>
      <c r="BL30" s="850"/>
      <c r="BM30" s="730"/>
      <c r="BN30" s="731"/>
      <c r="BO30" s="731"/>
      <c r="BP30" s="731"/>
      <c r="BQ30" s="731"/>
      <c r="BR30" s="731"/>
      <c r="BS30" s="731"/>
      <c r="BT30" s="731"/>
      <c r="BU30" s="731"/>
      <c r="BV30" s="732"/>
      <c r="BW30" s="788"/>
      <c r="CP30" s="187"/>
      <c r="CQ30" s="187"/>
      <c r="CR30" s="187"/>
      <c r="CS30" s="187"/>
      <c r="CT30" s="187"/>
      <c r="CU30" s="187"/>
      <c r="CV30" s="187"/>
      <c r="CW30" s="187"/>
      <c r="CX30" s="187"/>
      <c r="CY30" s="187"/>
      <c r="CZ30" s="187"/>
      <c r="DA30" s="187"/>
    </row>
    <row r="31" spans="1:105" s="141" customFormat="1" ht="25.7" customHeight="1" x14ac:dyDescent="0.25">
      <c r="A31" s="138"/>
      <c r="B31" s="792"/>
      <c r="C31" s="793"/>
      <c r="D31" s="846"/>
      <c r="E31" s="815" t="s">
        <v>226</v>
      </c>
      <c r="F31" s="815"/>
      <c r="G31" s="815"/>
      <c r="H31" s="815"/>
      <c r="I31" s="815"/>
      <c r="J31" s="815"/>
      <c r="K31" s="815"/>
      <c r="L31" s="815"/>
      <c r="M31" s="815"/>
      <c r="N31" s="815"/>
      <c r="O31" s="815"/>
      <c r="P31" s="815"/>
      <c r="Q31" s="815"/>
      <c r="R31" s="815"/>
      <c r="S31" s="815"/>
      <c r="T31" s="815"/>
      <c r="U31" s="817"/>
      <c r="V31" s="817"/>
      <c r="W31" s="817"/>
      <c r="X31" s="817"/>
      <c r="Y31" s="817"/>
      <c r="Z31" s="817"/>
      <c r="AA31" s="817"/>
      <c r="AB31" s="817"/>
      <c r="AC31" s="817"/>
      <c r="AD31" s="817"/>
      <c r="AE31" s="817"/>
      <c r="AF31" s="817"/>
      <c r="AG31" s="817"/>
      <c r="AH31" s="817"/>
      <c r="AI31" s="856" t="s">
        <v>219</v>
      </c>
      <c r="AJ31" s="856"/>
      <c r="AK31" s="805"/>
      <c r="AL31" s="805"/>
      <c r="AM31" s="805"/>
      <c r="AN31" s="805"/>
      <c r="AO31" s="805"/>
      <c r="AP31" s="805"/>
      <c r="AQ31" s="805"/>
      <c r="AR31" s="805"/>
      <c r="AS31" s="805"/>
      <c r="AT31" s="805"/>
      <c r="AU31" s="805"/>
      <c r="AV31" s="805"/>
      <c r="AW31" s="805"/>
      <c r="AX31" s="805"/>
      <c r="AY31" s="805"/>
      <c r="AZ31" s="805"/>
      <c r="BA31" s="805"/>
      <c r="BB31" s="805"/>
      <c r="BC31" s="805"/>
      <c r="BD31" s="805"/>
      <c r="BE31" s="805"/>
      <c r="BF31" s="805"/>
      <c r="BG31" s="805"/>
      <c r="BH31" s="805"/>
      <c r="BI31" s="805"/>
      <c r="BJ31" s="805"/>
      <c r="BK31" s="805"/>
      <c r="BL31" s="805"/>
      <c r="BM31" s="730"/>
      <c r="BN31" s="731"/>
      <c r="BO31" s="731"/>
      <c r="BP31" s="731"/>
      <c r="BQ31" s="731"/>
      <c r="BR31" s="731"/>
      <c r="BS31" s="731"/>
      <c r="BT31" s="731"/>
      <c r="BU31" s="731"/>
      <c r="BV31" s="732"/>
      <c r="BW31" s="788"/>
      <c r="CP31" s="187"/>
      <c r="CQ31" s="187"/>
      <c r="CR31" s="187"/>
      <c r="CS31" s="187"/>
      <c r="CT31" s="187"/>
      <c r="CU31" s="187"/>
      <c r="CV31" s="187"/>
      <c r="CW31" s="187"/>
      <c r="CX31" s="187"/>
      <c r="CY31" s="187"/>
      <c r="CZ31" s="187"/>
      <c r="DA31" s="187"/>
    </row>
    <row r="32" spans="1:105" s="141" customFormat="1" ht="93" customHeight="1" thickBot="1" x14ac:dyDescent="0.3">
      <c r="A32" s="138"/>
      <c r="B32" s="794"/>
      <c r="C32" s="795"/>
      <c r="D32" s="847"/>
      <c r="E32" s="816"/>
      <c r="F32" s="816"/>
      <c r="G32" s="816"/>
      <c r="H32" s="816"/>
      <c r="I32" s="816"/>
      <c r="J32" s="816"/>
      <c r="K32" s="816"/>
      <c r="L32" s="816"/>
      <c r="M32" s="816"/>
      <c r="N32" s="816"/>
      <c r="O32" s="816"/>
      <c r="P32" s="816"/>
      <c r="Q32" s="816"/>
      <c r="R32" s="816"/>
      <c r="S32" s="816"/>
      <c r="T32" s="816"/>
      <c r="U32" s="818"/>
      <c r="V32" s="818"/>
      <c r="W32" s="818"/>
      <c r="X32" s="818"/>
      <c r="Y32" s="818"/>
      <c r="Z32" s="818"/>
      <c r="AA32" s="818"/>
      <c r="AB32" s="818"/>
      <c r="AC32" s="818"/>
      <c r="AD32" s="818"/>
      <c r="AE32" s="818"/>
      <c r="AF32" s="818"/>
      <c r="AG32" s="818"/>
      <c r="AH32" s="818"/>
      <c r="AI32" s="857"/>
      <c r="AJ32" s="857"/>
      <c r="AK32" s="806"/>
      <c r="AL32" s="806"/>
      <c r="AM32" s="806"/>
      <c r="AN32" s="806"/>
      <c r="AO32" s="806"/>
      <c r="AP32" s="806"/>
      <c r="AQ32" s="806"/>
      <c r="AR32" s="806"/>
      <c r="AS32" s="806"/>
      <c r="AT32" s="806"/>
      <c r="AU32" s="806"/>
      <c r="AV32" s="806"/>
      <c r="AW32" s="806"/>
      <c r="AX32" s="806"/>
      <c r="AY32" s="806"/>
      <c r="AZ32" s="806"/>
      <c r="BA32" s="806"/>
      <c r="BB32" s="806"/>
      <c r="BC32" s="806"/>
      <c r="BD32" s="806"/>
      <c r="BE32" s="806"/>
      <c r="BF32" s="806"/>
      <c r="BG32" s="806"/>
      <c r="BH32" s="806"/>
      <c r="BI32" s="806"/>
      <c r="BJ32" s="806"/>
      <c r="BK32" s="806"/>
      <c r="BL32" s="806"/>
      <c r="BM32" s="733"/>
      <c r="BN32" s="734"/>
      <c r="BO32" s="734"/>
      <c r="BP32" s="734"/>
      <c r="BQ32" s="734"/>
      <c r="BR32" s="734"/>
      <c r="BS32" s="734"/>
      <c r="BT32" s="734"/>
      <c r="BU32" s="734"/>
      <c r="BV32" s="735"/>
      <c r="BW32" s="789"/>
      <c r="CP32" s="187"/>
      <c r="CQ32" s="187"/>
      <c r="CR32" s="187"/>
      <c r="CS32" s="187"/>
      <c r="CT32" s="187"/>
      <c r="CU32" s="187"/>
      <c r="CV32" s="187"/>
      <c r="CW32" s="187"/>
      <c r="CX32" s="187"/>
      <c r="CY32" s="187"/>
      <c r="CZ32" s="187"/>
      <c r="DA32" s="187"/>
    </row>
    <row r="33" spans="1:105" s="141" customFormat="1" ht="25.7" customHeight="1" x14ac:dyDescent="0.25">
      <c r="A33" s="138"/>
      <c r="B33" s="790" t="s">
        <v>49</v>
      </c>
      <c r="C33" s="791"/>
      <c r="D33" s="796" t="s">
        <v>211</v>
      </c>
      <c r="E33" s="745" t="s">
        <v>220</v>
      </c>
      <c r="F33" s="746"/>
      <c r="G33" s="746"/>
      <c r="H33" s="746"/>
      <c r="I33" s="746"/>
      <c r="J33" s="746"/>
      <c r="K33" s="746"/>
      <c r="L33" s="746"/>
      <c r="M33" s="746"/>
      <c r="N33" s="746"/>
      <c r="O33" s="746"/>
      <c r="P33" s="746"/>
      <c r="Q33" s="746"/>
      <c r="R33" s="746"/>
      <c r="S33" s="746"/>
      <c r="T33" s="746"/>
      <c r="U33" s="746"/>
      <c r="V33" s="746"/>
      <c r="W33" s="746"/>
      <c r="X33" s="746"/>
      <c r="Y33" s="746"/>
      <c r="Z33" s="746"/>
      <c r="AA33" s="746"/>
      <c r="AB33" s="746"/>
      <c r="AC33" s="746"/>
      <c r="AD33" s="746"/>
      <c r="AE33" s="746"/>
      <c r="AF33" s="746"/>
      <c r="AG33" s="746"/>
      <c r="AH33" s="746"/>
      <c r="AI33" s="746"/>
      <c r="AJ33" s="746"/>
      <c r="AK33" s="746"/>
      <c r="AL33" s="746"/>
      <c r="AM33" s="746"/>
      <c r="AN33" s="746"/>
      <c r="AO33" s="746"/>
      <c r="AP33" s="746"/>
      <c r="AQ33" s="746"/>
      <c r="AR33" s="746"/>
      <c r="AS33" s="746"/>
      <c r="AT33" s="746"/>
      <c r="AU33" s="746"/>
      <c r="AV33" s="746"/>
      <c r="AW33" s="746"/>
      <c r="AX33" s="746"/>
      <c r="AY33" s="746"/>
      <c r="AZ33" s="746"/>
      <c r="BA33" s="746"/>
      <c r="BB33" s="746"/>
      <c r="BC33" s="746"/>
      <c r="BD33" s="746"/>
      <c r="BE33" s="746"/>
      <c r="BF33" s="746"/>
      <c r="BG33" s="746"/>
      <c r="BH33" s="746"/>
      <c r="BI33" s="746"/>
      <c r="BJ33" s="746"/>
      <c r="BK33" s="746"/>
      <c r="BL33" s="747"/>
      <c r="BM33" s="736"/>
      <c r="BN33" s="737"/>
      <c r="BO33" s="737"/>
      <c r="BP33" s="737"/>
      <c r="BQ33" s="737"/>
      <c r="BR33" s="737"/>
      <c r="BS33" s="737"/>
      <c r="BT33" s="737"/>
      <c r="BU33" s="737"/>
      <c r="BV33" s="738"/>
      <c r="BW33" s="802" t="s">
        <v>312</v>
      </c>
      <c r="CP33" s="187"/>
      <c r="CQ33" s="187"/>
      <c r="CR33" s="187"/>
      <c r="CS33" s="187"/>
      <c r="CT33" s="187"/>
      <c r="CU33" s="187"/>
      <c r="CV33" s="187"/>
      <c r="CW33" s="187"/>
      <c r="CX33" s="187"/>
      <c r="CY33" s="187"/>
      <c r="CZ33" s="187"/>
      <c r="DA33" s="187"/>
    </row>
    <row r="34" spans="1:105" s="141" customFormat="1" ht="25.7" customHeight="1" x14ac:dyDescent="0.25">
      <c r="A34" s="138"/>
      <c r="B34" s="792"/>
      <c r="C34" s="793"/>
      <c r="D34" s="797"/>
      <c r="E34" s="748"/>
      <c r="F34" s="749"/>
      <c r="G34" s="749"/>
      <c r="H34" s="749"/>
      <c r="I34" s="749"/>
      <c r="J34" s="749"/>
      <c r="K34" s="749"/>
      <c r="L34" s="749"/>
      <c r="M34" s="749"/>
      <c r="N34" s="749"/>
      <c r="O34" s="749"/>
      <c r="P34" s="749"/>
      <c r="Q34" s="749"/>
      <c r="R34" s="749"/>
      <c r="S34" s="749"/>
      <c r="T34" s="749"/>
      <c r="U34" s="749"/>
      <c r="V34" s="749"/>
      <c r="W34" s="749"/>
      <c r="X34" s="749"/>
      <c r="Y34" s="749"/>
      <c r="Z34" s="749"/>
      <c r="AA34" s="749"/>
      <c r="AB34" s="749"/>
      <c r="AC34" s="749"/>
      <c r="AD34" s="749"/>
      <c r="AE34" s="749"/>
      <c r="AF34" s="749"/>
      <c r="AG34" s="749"/>
      <c r="AH34" s="749"/>
      <c r="AI34" s="749"/>
      <c r="AJ34" s="749"/>
      <c r="AK34" s="749"/>
      <c r="AL34" s="749"/>
      <c r="AM34" s="749"/>
      <c r="AN34" s="749"/>
      <c r="AO34" s="749"/>
      <c r="AP34" s="749"/>
      <c r="AQ34" s="749"/>
      <c r="AR34" s="749"/>
      <c r="AS34" s="749"/>
      <c r="AT34" s="749"/>
      <c r="AU34" s="749"/>
      <c r="AV34" s="749"/>
      <c r="AW34" s="749"/>
      <c r="AX34" s="749"/>
      <c r="AY34" s="749"/>
      <c r="AZ34" s="749"/>
      <c r="BA34" s="749"/>
      <c r="BB34" s="749"/>
      <c r="BC34" s="749"/>
      <c r="BD34" s="749"/>
      <c r="BE34" s="749"/>
      <c r="BF34" s="749"/>
      <c r="BG34" s="749"/>
      <c r="BH34" s="749"/>
      <c r="BI34" s="749"/>
      <c r="BJ34" s="749"/>
      <c r="BK34" s="749"/>
      <c r="BL34" s="750"/>
      <c r="BM34" s="739"/>
      <c r="BN34" s="740"/>
      <c r="BO34" s="740"/>
      <c r="BP34" s="740"/>
      <c r="BQ34" s="740"/>
      <c r="BR34" s="740"/>
      <c r="BS34" s="740"/>
      <c r="BT34" s="740"/>
      <c r="BU34" s="740"/>
      <c r="BV34" s="741"/>
      <c r="BW34" s="803"/>
      <c r="CP34" s="187"/>
      <c r="CQ34" s="187"/>
      <c r="CR34" s="187"/>
      <c r="CS34" s="187"/>
      <c r="CT34" s="187"/>
      <c r="CU34" s="187"/>
      <c r="CV34" s="187"/>
      <c r="CW34" s="187"/>
      <c r="CX34" s="187"/>
      <c r="CY34" s="187"/>
      <c r="CZ34" s="187"/>
      <c r="DA34" s="187"/>
    </row>
    <row r="35" spans="1:105" s="141" customFormat="1" ht="45.75" customHeight="1" thickBot="1" x14ac:dyDescent="0.3">
      <c r="A35" s="138"/>
      <c r="B35" s="794"/>
      <c r="C35" s="795"/>
      <c r="D35" s="798"/>
      <c r="E35" s="751"/>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c r="BL35" s="753"/>
      <c r="BM35" s="742"/>
      <c r="BN35" s="743"/>
      <c r="BO35" s="743"/>
      <c r="BP35" s="743"/>
      <c r="BQ35" s="743"/>
      <c r="BR35" s="743"/>
      <c r="BS35" s="743"/>
      <c r="BT35" s="743"/>
      <c r="BU35" s="743"/>
      <c r="BV35" s="744"/>
      <c r="BW35" s="804"/>
      <c r="CP35" s="187"/>
      <c r="CQ35" s="187"/>
      <c r="CR35" s="187"/>
      <c r="CS35" s="187"/>
      <c r="CT35" s="187"/>
      <c r="CU35" s="187"/>
      <c r="CV35" s="187"/>
      <c r="CW35" s="187"/>
      <c r="CX35" s="187"/>
      <c r="CY35" s="187"/>
      <c r="CZ35" s="187"/>
      <c r="DA35" s="187"/>
    </row>
    <row r="36" spans="1:105" s="141" customFormat="1" ht="25.7" customHeight="1" x14ac:dyDescent="0.25">
      <c r="A36" s="138"/>
      <c r="B36" s="790" t="s">
        <v>50</v>
      </c>
      <c r="C36" s="791"/>
      <c r="D36" s="796" t="s">
        <v>212</v>
      </c>
      <c r="E36" s="745" t="s">
        <v>221</v>
      </c>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746"/>
      <c r="AK36" s="746"/>
      <c r="AL36" s="746"/>
      <c r="AM36" s="746"/>
      <c r="AN36" s="746"/>
      <c r="AO36" s="746"/>
      <c r="AP36" s="746"/>
      <c r="AQ36" s="746"/>
      <c r="AR36" s="746"/>
      <c r="AS36" s="746"/>
      <c r="AT36" s="746"/>
      <c r="AU36" s="746"/>
      <c r="AV36" s="746"/>
      <c r="AW36" s="746"/>
      <c r="AX36" s="746"/>
      <c r="AY36" s="746"/>
      <c r="AZ36" s="746"/>
      <c r="BA36" s="746"/>
      <c r="BB36" s="746"/>
      <c r="BC36" s="746"/>
      <c r="BD36" s="746"/>
      <c r="BE36" s="746"/>
      <c r="BF36" s="746"/>
      <c r="BG36" s="746"/>
      <c r="BH36" s="746"/>
      <c r="BI36" s="746"/>
      <c r="BJ36" s="746"/>
      <c r="BK36" s="746"/>
      <c r="BL36" s="747"/>
      <c r="BM36" s="736"/>
      <c r="BN36" s="737"/>
      <c r="BO36" s="737"/>
      <c r="BP36" s="737"/>
      <c r="BQ36" s="737"/>
      <c r="BR36" s="737"/>
      <c r="BS36" s="737"/>
      <c r="BT36" s="737"/>
      <c r="BU36" s="737"/>
      <c r="BV36" s="738"/>
      <c r="BW36" s="802" t="s">
        <v>312</v>
      </c>
      <c r="CP36" s="187"/>
      <c r="CQ36" s="187"/>
      <c r="CR36" s="187"/>
      <c r="CS36" s="187"/>
      <c r="CT36" s="187"/>
      <c r="CU36" s="187"/>
      <c r="CV36" s="187"/>
      <c r="CW36" s="187"/>
      <c r="CX36" s="187"/>
      <c r="CY36" s="187"/>
      <c r="CZ36" s="187"/>
      <c r="DA36" s="187"/>
    </row>
    <row r="37" spans="1:105" s="141" customFormat="1" ht="25.7" customHeight="1" x14ac:dyDescent="0.25">
      <c r="A37" s="138"/>
      <c r="B37" s="792"/>
      <c r="C37" s="793"/>
      <c r="D37" s="797"/>
      <c r="E37" s="748"/>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c r="AD37" s="749"/>
      <c r="AE37" s="749"/>
      <c r="AF37" s="749"/>
      <c r="AG37" s="749"/>
      <c r="AH37" s="749"/>
      <c r="AI37" s="749"/>
      <c r="AJ37" s="749"/>
      <c r="AK37" s="749"/>
      <c r="AL37" s="749"/>
      <c r="AM37" s="749"/>
      <c r="AN37" s="749"/>
      <c r="AO37" s="749"/>
      <c r="AP37" s="749"/>
      <c r="AQ37" s="749"/>
      <c r="AR37" s="749"/>
      <c r="AS37" s="749"/>
      <c r="AT37" s="749"/>
      <c r="AU37" s="749"/>
      <c r="AV37" s="749"/>
      <c r="AW37" s="749"/>
      <c r="AX37" s="749"/>
      <c r="AY37" s="749"/>
      <c r="AZ37" s="749"/>
      <c r="BA37" s="749"/>
      <c r="BB37" s="749"/>
      <c r="BC37" s="749"/>
      <c r="BD37" s="749"/>
      <c r="BE37" s="749"/>
      <c r="BF37" s="749"/>
      <c r="BG37" s="749"/>
      <c r="BH37" s="749"/>
      <c r="BI37" s="749"/>
      <c r="BJ37" s="749"/>
      <c r="BK37" s="749"/>
      <c r="BL37" s="750"/>
      <c r="BM37" s="739"/>
      <c r="BN37" s="740"/>
      <c r="BO37" s="740"/>
      <c r="BP37" s="740"/>
      <c r="BQ37" s="740"/>
      <c r="BR37" s="740"/>
      <c r="BS37" s="740"/>
      <c r="BT37" s="740"/>
      <c r="BU37" s="740"/>
      <c r="BV37" s="741"/>
      <c r="BW37" s="803"/>
      <c r="CP37" s="187"/>
      <c r="CQ37" s="187"/>
      <c r="CR37" s="187"/>
      <c r="CS37" s="187"/>
      <c r="CT37" s="187"/>
      <c r="CU37" s="187"/>
      <c r="CV37" s="187"/>
      <c r="CW37" s="187"/>
      <c r="CX37" s="187"/>
      <c r="CY37" s="187"/>
      <c r="CZ37" s="187"/>
      <c r="DA37" s="187"/>
    </row>
    <row r="38" spans="1:105" s="141" customFormat="1" ht="58.5" customHeight="1" thickBot="1" x14ac:dyDescent="0.3">
      <c r="A38" s="138"/>
      <c r="B38" s="794"/>
      <c r="C38" s="795"/>
      <c r="D38" s="798"/>
      <c r="E38" s="751"/>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2"/>
      <c r="AI38" s="752"/>
      <c r="AJ38" s="752"/>
      <c r="AK38" s="752"/>
      <c r="AL38" s="752"/>
      <c r="AM38" s="752"/>
      <c r="AN38" s="752"/>
      <c r="AO38" s="752"/>
      <c r="AP38" s="752"/>
      <c r="AQ38" s="752"/>
      <c r="AR38" s="752"/>
      <c r="AS38" s="752"/>
      <c r="AT38" s="752"/>
      <c r="AU38" s="752"/>
      <c r="AV38" s="752"/>
      <c r="AW38" s="752"/>
      <c r="AX38" s="752"/>
      <c r="AY38" s="752"/>
      <c r="AZ38" s="752"/>
      <c r="BA38" s="752"/>
      <c r="BB38" s="752"/>
      <c r="BC38" s="752"/>
      <c r="BD38" s="752"/>
      <c r="BE38" s="752"/>
      <c r="BF38" s="752"/>
      <c r="BG38" s="752"/>
      <c r="BH38" s="752"/>
      <c r="BI38" s="752"/>
      <c r="BJ38" s="752"/>
      <c r="BK38" s="752"/>
      <c r="BL38" s="753"/>
      <c r="BM38" s="742"/>
      <c r="BN38" s="743"/>
      <c r="BO38" s="743"/>
      <c r="BP38" s="743"/>
      <c r="BQ38" s="743"/>
      <c r="BR38" s="743"/>
      <c r="BS38" s="743"/>
      <c r="BT38" s="743"/>
      <c r="BU38" s="743"/>
      <c r="BV38" s="744"/>
      <c r="BW38" s="804"/>
      <c r="CP38" s="187"/>
      <c r="CQ38" s="187"/>
      <c r="CR38" s="187"/>
      <c r="CS38" s="187"/>
      <c r="CT38" s="187"/>
      <c r="CU38" s="187"/>
      <c r="CV38" s="187"/>
      <c r="CW38" s="187"/>
      <c r="CX38" s="187"/>
      <c r="CY38" s="187"/>
      <c r="CZ38" s="187"/>
      <c r="DA38" s="187"/>
    </row>
    <row r="39" spans="1:105" s="141" customFormat="1" ht="25.5" customHeight="1" x14ac:dyDescent="0.25">
      <c r="A39" s="138"/>
      <c r="B39" s="790" t="s">
        <v>204</v>
      </c>
      <c r="C39" s="791"/>
      <c r="D39" s="796" t="s">
        <v>225</v>
      </c>
      <c r="E39" s="754" t="s">
        <v>222</v>
      </c>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c r="BA39" s="755"/>
      <c r="BB39" s="755"/>
      <c r="BC39" s="755"/>
      <c r="BD39" s="755"/>
      <c r="BE39" s="755"/>
      <c r="BF39" s="755"/>
      <c r="BG39" s="755"/>
      <c r="BH39" s="755"/>
      <c r="BI39" s="755"/>
      <c r="BJ39" s="755"/>
      <c r="BK39" s="755"/>
      <c r="BL39" s="756"/>
      <c r="BM39" s="736"/>
      <c r="BN39" s="737"/>
      <c r="BO39" s="737"/>
      <c r="BP39" s="737"/>
      <c r="BQ39" s="737"/>
      <c r="BR39" s="737"/>
      <c r="BS39" s="737"/>
      <c r="BT39" s="737"/>
      <c r="BU39" s="737"/>
      <c r="BV39" s="738"/>
      <c r="BW39" s="802" t="s">
        <v>312</v>
      </c>
      <c r="CP39" s="187"/>
      <c r="CQ39" s="187"/>
      <c r="CR39" s="187"/>
      <c r="CS39" s="187"/>
      <c r="CT39" s="187"/>
      <c r="CU39" s="187"/>
      <c r="CV39" s="187"/>
      <c r="CW39" s="187"/>
      <c r="CX39" s="187"/>
      <c r="CY39" s="187"/>
      <c r="CZ39" s="187"/>
      <c r="DA39" s="187"/>
    </row>
    <row r="40" spans="1:105" s="141" customFormat="1" ht="25.7" customHeight="1" x14ac:dyDescent="0.25">
      <c r="A40" s="138"/>
      <c r="B40" s="792"/>
      <c r="C40" s="793"/>
      <c r="D40" s="797"/>
      <c r="E40" s="757"/>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c r="AH40" s="758"/>
      <c r="AI40" s="758"/>
      <c r="AJ40" s="758"/>
      <c r="AK40" s="758"/>
      <c r="AL40" s="758"/>
      <c r="AM40" s="758"/>
      <c r="AN40" s="758"/>
      <c r="AO40" s="758"/>
      <c r="AP40" s="758"/>
      <c r="AQ40" s="758"/>
      <c r="AR40" s="758"/>
      <c r="AS40" s="758"/>
      <c r="AT40" s="758"/>
      <c r="AU40" s="758"/>
      <c r="AV40" s="758"/>
      <c r="AW40" s="758"/>
      <c r="AX40" s="758"/>
      <c r="AY40" s="758"/>
      <c r="AZ40" s="758"/>
      <c r="BA40" s="758"/>
      <c r="BB40" s="758"/>
      <c r="BC40" s="758"/>
      <c r="BD40" s="758"/>
      <c r="BE40" s="758"/>
      <c r="BF40" s="758"/>
      <c r="BG40" s="758"/>
      <c r="BH40" s="758"/>
      <c r="BI40" s="758"/>
      <c r="BJ40" s="758"/>
      <c r="BK40" s="758"/>
      <c r="BL40" s="759"/>
      <c r="BM40" s="739"/>
      <c r="BN40" s="740"/>
      <c r="BO40" s="740"/>
      <c r="BP40" s="740"/>
      <c r="BQ40" s="740"/>
      <c r="BR40" s="740"/>
      <c r="BS40" s="740"/>
      <c r="BT40" s="740"/>
      <c r="BU40" s="740"/>
      <c r="BV40" s="741"/>
      <c r="BW40" s="803"/>
      <c r="CP40" s="187"/>
      <c r="CQ40" s="187"/>
      <c r="CR40" s="187"/>
      <c r="CS40" s="187"/>
      <c r="CT40" s="187"/>
      <c r="CU40" s="187"/>
      <c r="CV40" s="187"/>
      <c r="CW40" s="187"/>
      <c r="CX40" s="187"/>
      <c r="CY40" s="187"/>
      <c r="CZ40" s="187"/>
      <c r="DA40" s="187"/>
    </row>
    <row r="41" spans="1:105" s="141" customFormat="1" ht="36.75" customHeight="1" thickBot="1" x14ac:dyDescent="0.3">
      <c r="A41" s="138"/>
      <c r="B41" s="792"/>
      <c r="C41" s="793"/>
      <c r="D41" s="797"/>
      <c r="E41" s="760"/>
      <c r="F41" s="761"/>
      <c r="G41" s="761"/>
      <c r="H41" s="761"/>
      <c r="I41" s="761"/>
      <c r="J41" s="761"/>
      <c r="K41" s="761"/>
      <c r="L41" s="761"/>
      <c r="M41" s="761"/>
      <c r="N41" s="761"/>
      <c r="O41" s="761"/>
      <c r="P41" s="761"/>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c r="AT41" s="761"/>
      <c r="AU41" s="761"/>
      <c r="AV41" s="761"/>
      <c r="AW41" s="761"/>
      <c r="AX41" s="761"/>
      <c r="AY41" s="761"/>
      <c r="AZ41" s="761"/>
      <c r="BA41" s="761"/>
      <c r="BB41" s="761"/>
      <c r="BC41" s="761"/>
      <c r="BD41" s="761"/>
      <c r="BE41" s="761"/>
      <c r="BF41" s="761"/>
      <c r="BG41" s="761"/>
      <c r="BH41" s="761"/>
      <c r="BI41" s="761"/>
      <c r="BJ41" s="761"/>
      <c r="BK41" s="761"/>
      <c r="BL41" s="762"/>
      <c r="BM41" s="781"/>
      <c r="BN41" s="782"/>
      <c r="BO41" s="782"/>
      <c r="BP41" s="782"/>
      <c r="BQ41" s="782"/>
      <c r="BR41" s="782"/>
      <c r="BS41" s="782"/>
      <c r="BT41" s="782"/>
      <c r="BU41" s="782"/>
      <c r="BV41" s="783"/>
      <c r="BW41" s="804"/>
      <c r="CP41" s="187"/>
      <c r="CQ41" s="187"/>
      <c r="CR41" s="187"/>
      <c r="CS41" s="187"/>
      <c r="CT41" s="187"/>
      <c r="CU41" s="187"/>
      <c r="CV41" s="187"/>
      <c r="CW41" s="187"/>
      <c r="CX41" s="187"/>
      <c r="CY41" s="187"/>
      <c r="CZ41" s="187"/>
      <c r="DA41" s="187"/>
    </row>
    <row r="42" spans="1:105" s="141" customFormat="1" ht="25.7" customHeight="1" x14ac:dyDescent="0.25">
      <c r="A42" s="138"/>
      <c r="B42" s="792"/>
      <c r="C42" s="793"/>
      <c r="D42" s="797"/>
      <c r="E42" s="763" t="s">
        <v>223</v>
      </c>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c r="AL42" s="764"/>
      <c r="AM42" s="764"/>
      <c r="AN42" s="764"/>
      <c r="AO42" s="764"/>
      <c r="AP42" s="764"/>
      <c r="AQ42" s="764"/>
      <c r="AR42" s="764"/>
      <c r="AS42" s="764"/>
      <c r="AT42" s="764"/>
      <c r="AU42" s="764"/>
      <c r="AV42" s="764"/>
      <c r="AW42" s="764"/>
      <c r="AX42" s="764"/>
      <c r="AY42" s="764"/>
      <c r="AZ42" s="764"/>
      <c r="BA42" s="764"/>
      <c r="BB42" s="764"/>
      <c r="BC42" s="764"/>
      <c r="BD42" s="764"/>
      <c r="BE42" s="764"/>
      <c r="BF42" s="764"/>
      <c r="BG42" s="764"/>
      <c r="BH42" s="764"/>
      <c r="BI42" s="764"/>
      <c r="BJ42" s="764"/>
      <c r="BK42" s="764"/>
      <c r="BL42" s="765"/>
      <c r="BM42" s="778"/>
      <c r="BN42" s="779"/>
      <c r="BO42" s="779"/>
      <c r="BP42" s="779"/>
      <c r="BQ42" s="779"/>
      <c r="BR42" s="779"/>
      <c r="BS42" s="779"/>
      <c r="BT42" s="779"/>
      <c r="BU42" s="779"/>
      <c r="BV42" s="780"/>
      <c r="BW42" s="802" t="s">
        <v>312</v>
      </c>
      <c r="CP42" s="187"/>
      <c r="CQ42" s="187"/>
      <c r="CR42" s="187"/>
      <c r="CS42" s="187"/>
      <c r="CT42" s="187"/>
      <c r="CU42" s="187"/>
      <c r="CV42" s="187"/>
      <c r="CW42" s="187"/>
      <c r="CX42" s="187"/>
      <c r="CY42" s="187"/>
      <c r="CZ42" s="187"/>
      <c r="DA42" s="187"/>
    </row>
    <row r="43" spans="1:105" s="141" customFormat="1" ht="25.5" customHeight="1" x14ac:dyDescent="0.25">
      <c r="A43" s="138"/>
      <c r="B43" s="792"/>
      <c r="C43" s="793"/>
      <c r="D43" s="797"/>
      <c r="E43" s="766"/>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767"/>
      <c r="AM43" s="767"/>
      <c r="AN43" s="767"/>
      <c r="AO43" s="767"/>
      <c r="AP43" s="767"/>
      <c r="AQ43" s="767"/>
      <c r="AR43" s="767"/>
      <c r="AS43" s="767"/>
      <c r="AT43" s="767"/>
      <c r="AU43" s="767"/>
      <c r="AV43" s="767"/>
      <c r="AW43" s="767"/>
      <c r="AX43" s="767"/>
      <c r="AY43" s="767"/>
      <c r="AZ43" s="767"/>
      <c r="BA43" s="767"/>
      <c r="BB43" s="767"/>
      <c r="BC43" s="767"/>
      <c r="BD43" s="767"/>
      <c r="BE43" s="767"/>
      <c r="BF43" s="767"/>
      <c r="BG43" s="767"/>
      <c r="BH43" s="767"/>
      <c r="BI43" s="767"/>
      <c r="BJ43" s="767"/>
      <c r="BK43" s="767"/>
      <c r="BL43" s="768"/>
      <c r="BM43" s="739"/>
      <c r="BN43" s="740"/>
      <c r="BO43" s="740"/>
      <c r="BP43" s="740"/>
      <c r="BQ43" s="740"/>
      <c r="BR43" s="740"/>
      <c r="BS43" s="740"/>
      <c r="BT43" s="740"/>
      <c r="BU43" s="740"/>
      <c r="BV43" s="741"/>
      <c r="BW43" s="803"/>
      <c r="CP43" s="187"/>
      <c r="CQ43" s="187"/>
      <c r="CR43" s="187"/>
      <c r="CS43" s="187"/>
      <c r="CT43" s="187"/>
      <c r="CU43" s="187"/>
      <c r="CV43" s="187"/>
      <c r="CW43" s="187"/>
      <c r="CX43" s="187"/>
      <c r="CY43" s="187"/>
      <c r="CZ43" s="187"/>
      <c r="DA43" s="187"/>
    </row>
    <row r="44" spans="1:105" s="141" customFormat="1" ht="40.5" customHeight="1" thickBot="1" x14ac:dyDescent="0.3">
      <c r="A44" s="138"/>
      <c r="B44" s="792"/>
      <c r="C44" s="793"/>
      <c r="D44" s="797"/>
      <c r="E44" s="769"/>
      <c r="F44" s="770"/>
      <c r="G44" s="770"/>
      <c r="H44" s="770"/>
      <c r="I44" s="770"/>
      <c r="J44" s="770"/>
      <c r="K44" s="770"/>
      <c r="L44" s="770"/>
      <c r="M44" s="770"/>
      <c r="N44" s="770"/>
      <c r="O44" s="770"/>
      <c r="P44" s="770"/>
      <c r="Q44" s="770"/>
      <c r="R44" s="770"/>
      <c r="S44" s="770"/>
      <c r="T44" s="770"/>
      <c r="U44" s="770"/>
      <c r="V44" s="770"/>
      <c r="W44" s="770"/>
      <c r="X44" s="770"/>
      <c r="Y44" s="770"/>
      <c r="Z44" s="770"/>
      <c r="AA44" s="770"/>
      <c r="AB44" s="770"/>
      <c r="AC44" s="770"/>
      <c r="AD44" s="770"/>
      <c r="AE44" s="770"/>
      <c r="AF44" s="770"/>
      <c r="AG44" s="770"/>
      <c r="AH44" s="770"/>
      <c r="AI44" s="770"/>
      <c r="AJ44" s="770"/>
      <c r="AK44" s="770"/>
      <c r="AL44" s="770"/>
      <c r="AM44" s="770"/>
      <c r="AN44" s="770"/>
      <c r="AO44" s="770"/>
      <c r="AP44" s="770"/>
      <c r="AQ44" s="770"/>
      <c r="AR44" s="770"/>
      <c r="AS44" s="770"/>
      <c r="AT44" s="770"/>
      <c r="AU44" s="770"/>
      <c r="AV44" s="770"/>
      <c r="AW44" s="770"/>
      <c r="AX44" s="770"/>
      <c r="AY44" s="770"/>
      <c r="AZ44" s="770"/>
      <c r="BA44" s="770"/>
      <c r="BB44" s="770"/>
      <c r="BC44" s="770"/>
      <c r="BD44" s="770"/>
      <c r="BE44" s="770"/>
      <c r="BF44" s="770"/>
      <c r="BG44" s="770"/>
      <c r="BH44" s="770"/>
      <c r="BI44" s="770"/>
      <c r="BJ44" s="770"/>
      <c r="BK44" s="770"/>
      <c r="BL44" s="771"/>
      <c r="BM44" s="781"/>
      <c r="BN44" s="782"/>
      <c r="BO44" s="782"/>
      <c r="BP44" s="782"/>
      <c r="BQ44" s="782"/>
      <c r="BR44" s="782"/>
      <c r="BS44" s="782"/>
      <c r="BT44" s="782"/>
      <c r="BU44" s="782"/>
      <c r="BV44" s="783"/>
      <c r="BW44" s="804"/>
      <c r="CP44" s="187"/>
      <c r="CQ44" s="187"/>
      <c r="CR44" s="187"/>
      <c r="CS44" s="187"/>
      <c r="CT44" s="187"/>
      <c r="CU44" s="187"/>
      <c r="CV44" s="187"/>
      <c r="CW44" s="187"/>
      <c r="CX44" s="187"/>
      <c r="CY44" s="187"/>
      <c r="CZ44" s="187"/>
      <c r="DA44" s="187"/>
    </row>
    <row r="45" spans="1:105" s="141" customFormat="1" ht="25.5" customHeight="1" x14ac:dyDescent="0.25">
      <c r="A45" s="138"/>
      <c r="B45" s="792"/>
      <c r="C45" s="793"/>
      <c r="D45" s="797"/>
      <c r="E45" s="772" t="s">
        <v>224</v>
      </c>
      <c r="F45" s="773"/>
      <c r="G45" s="773"/>
      <c r="H45" s="773"/>
      <c r="I45" s="773"/>
      <c r="J45" s="773"/>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3"/>
      <c r="AK45" s="773"/>
      <c r="AL45" s="773"/>
      <c r="AM45" s="773"/>
      <c r="AN45" s="773"/>
      <c r="AO45" s="773"/>
      <c r="AP45" s="773"/>
      <c r="AQ45" s="773"/>
      <c r="AR45" s="773"/>
      <c r="AS45" s="773"/>
      <c r="AT45" s="773"/>
      <c r="AU45" s="773"/>
      <c r="AV45" s="773"/>
      <c r="AW45" s="773"/>
      <c r="AX45" s="773"/>
      <c r="AY45" s="773"/>
      <c r="AZ45" s="773"/>
      <c r="BA45" s="773"/>
      <c r="BB45" s="773"/>
      <c r="BC45" s="773"/>
      <c r="BD45" s="773"/>
      <c r="BE45" s="773"/>
      <c r="BF45" s="773"/>
      <c r="BG45" s="773"/>
      <c r="BH45" s="773"/>
      <c r="BI45" s="773"/>
      <c r="BJ45" s="773"/>
      <c r="BK45" s="773"/>
      <c r="BL45" s="774"/>
      <c r="BM45" s="778"/>
      <c r="BN45" s="779"/>
      <c r="BO45" s="779"/>
      <c r="BP45" s="779"/>
      <c r="BQ45" s="779"/>
      <c r="BR45" s="779"/>
      <c r="BS45" s="779"/>
      <c r="BT45" s="779"/>
      <c r="BU45" s="779"/>
      <c r="BV45" s="780"/>
      <c r="BW45" s="802" t="s">
        <v>312</v>
      </c>
      <c r="CP45" s="187"/>
      <c r="CQ45" s="187"/>
      <c r="CR45" s="187"/>
      <c r="CS45" s="187"/>
      <c r="CT45" s="187"/>
      <c r="CU45" s="187"/>
      <c r="CV45" s="187"/>
      <c r="CW45" s="187"/>
      <c r="CX45" s="187"/>
      <c r="CY45" s="187"/>
      <c r="CZ45" s="187"/>
      <c r="DA45" s="187"/>
    </row>
    <row r="46" spans="1:105" s="141" customFormat="1" ht="25.7" customHeight="1" x14ac:dyDescent="0.25">
      <c r="A46" s="138"/>
      <c r="B46" s="792"/>
      <c r="C46" s="793"/>
      <c r="D46" s="797"/>
      <c r="E46" s="757"/>
      <c r="F46" s="758"/>
      <c r="G46" s="75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758"/>
      <c r="AR46" s="758"/>
      <c r="AS46" s="758"/>
      <c r="AT46" s="758"/>
      <c r="AU46" s="758"/>
      <c r="AV46" s="758"/>
      <c r="AW46" s="758"/>
      <c r="AX46" s="758"/>
      <c r="AY46" s="758"/>
      <c r="AZ46" s="758"/>
      <c r="BA46" s="758"/>
      <c r="BB46" s="758"/>
      <c r="BC46" s="758"/>
      <c r="BD46" s="758"/>
      <c r="BE46" s="758"/>
      <c r="BF46" s="758"/>
      <c r="BG46" s="758"/>
      <c r="BH46" s="758"/>
      <c r="BI46" s="758"/>
      <c r="BJ46" s="758"/>
      <c r="BK46" s="758"/>
      <c r="BL46" s="759"/>
      <c r="BM46" s="739"/>
      <c r="BN46" s="740"/>
      <c r="BO46" s="740"/>
      <c r="BP46" s="740"/>
      <c r="BQ46" s="740"/>
      <c r="BR46" s="740"/>
      <c r="BS46" s="740"/>
      <c r="BT46" s="740"/>
      <c r="BU46" s="740"/>
      <c r="BV46" s="741"/>
      <c r="BW46" s="803"/>
      <c r="CP46" s="187"/>
      <c r="CQ46" s="187"/>
      <c r="CR46" s="187"/>
      <c r="CS46" s="187"/>
      <c r="CT46" s="187"/>
      <c r="CU46" s="187"/>
      <c r="CV46" s="187"/>
      <c r="CW46" s="187"/>
      <c r="CX46" s="187"/>
      <c r="CY46" s="187"/>
      <c r="CZ46" s="187"/>
      <c r="DA46" s="187"/>
    </row>
    <row r="47" spans="1:105" s="141" customFormat="1" ht="37.5" customHeight="1" thickBot="1" x14ac:dyDescent="0.3">
      <c r="A47" s="138"/>
      <c r="B47" s="794"/>
      <c r="C47" s="795"/>
      <c r="D47" s="798"/>
      <c r="E47" s="775"/>
      <c r="F47" s="776"/>
      <c r="G47" s="776"/>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6"/>
      <c r="AK47" s="776"/>
      <c r="AL47" s="776"/>
      <c r="AM47" s="776"/>
      <c r="AN47" s="776"/>
      <c r="AO47" s="776"/>
      <c r="AP47" s="776"/>
      <c r="AQ47" s="776"/>
      <c r="AR47" s="776"/>
      <c r="AS47" s="776"/>
      <c r="AT47" s="776"/>
      <c r="AU47" s="776"/>
      <c r="AV47" s="776"/>
      <c r="AW47" s="776"/>
      <c r="AX47" s="776"/>
      <c r="AY47" s="776"/>
      <c r="AZ47" s="776"/>
      <c r="BA47" s="776"/>
      <c r="BB47" s="776"/>
      <c r="BC47" s="776"/>
      <c r="BD47" s="776"/>
      <c r="BE47" s="776"/>
      <c r="BF47" s="776"/>
      <c r="BG47" s="776"/>
      <c r="BH47" s="776"/>
      <c r="BI47" s="776"/>
      <c r="BJ47" s="776"/>
      <c r="BK47" s="776"/>
      <c r="BL47" s="777"/>
      <c r="BM47" s="742"/>
      <c r="BN47" s="743"/>
      <c r="BO47" s="743"/>
      <c r="BP47" s="743"/>
      <c r="BQ47" s="743"/>
      <c r="BR47" s="743"/>
      <c r="BS47" s="743"/>
      <c r="BT47" s="743"/>
      <c r="BU47" s="743"/>
      <c r="BV47" s="744"/>
      <c r="BW47" s="804"/>
      <c r="CP47" s="187"/>
      <c r="CQ47" s="187"/>
      <c r="CR47" s="187"/>
      <c r="CS47" s="187"/>
      <c r="CT47" s="187"/>
      <c r="CU47" s="187"/>
      <c r="CV47" s="187"/>
      <c r="CW47" s="187"/>
      <c r="CX47" s="187"/>
      <c r="CY47" s="187"/>
      <c r="CZ47" s="187"/>
      <c r="DA47" s="187"/>
    </row>
    <row r="48" spans="1:105" s="141" customFormat="1" ht="25.7" customHeight="1" x14ac:dyDescent="0.25">
      <c r="A48" s="138"/>
      <c r="B48" s="790" t="s">
        <v>205</v>
      </c>
      <c r="C48" s="791"/>
      <c r="D48" s="796" t="s">
        <v>213</v>
      </c>
      <c r="E48" s="745" t="s">
        <v>303</v>
      </c>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c r="AD48" s="746"/>
      <c r="AE48" s="746"/>
      <c r="AF48" s="746"/>
      <c r="AG48" s="746"/>
      <c r="AH48" s="746"/>
      <c r="AI48" s="746"/>
      <c r="AJ48" s="746"/>
      <c r="AK48" s="746"/>
      <c r="AL48" s="746"/>
      <c r="AM48" s="746"/>
      <c r="AN48" s="746"/>
      <c r="AO48" s="746"/>
      <c r="AP48" s="746"/>
      <c r="AQ48" s="746"/>
      <c r="AR48" s="746"/>
      <c r="AS48" s="746"/>
      <c r="AT48" s="746"/>
      <c r="AU48" s="746"/>
      <c r="AV48" s="746"/>
      <c r="AW48" s="746"/>
      <c r="AX48" s="746"/>
      <c r="AY48" s="746"/>
      <c r="AZ48" s="746"/>
      <c r="BA48" s="746"/>
      <c r="BB48" s="746"/>
      <c r="BC48" s="746"/>
      <c r="BD48" s="746"/>
      <c r="BE48" s="746"/>
      <c r="BF48" s="746"/>
      <c r="BG48" s="746"/>
      <c r="BH48" s="746"/>
      <c r="BI48" s="746"/>
      <c r="BJ48" s="746"/>
      <c r="BK48" s="746"/>
      <c r="BL48" s="747"/>
      <c r="BM48" s="736"/>
      <c r="BN48" s="737"/>
      <c r="BO48" s="737"/>
      <c r="BP48" s="737"/>
      <c r="BQ48" s="737"/>
      <c r="BR48" s="737"/>
      <c r="BS48" s="737"/>
      <c r="BT48" s="737"/>
      <c r="BU48" s="737"/>
      <c r="BV48" s="738"/>
      <c r="BW48" s="802" t="s">
        <v>307</v>
      </c>
      <c r="CP48" s="187"/>
      <c r="CQ48" s="187"/>
      <c r="CR48" s="187"/>
      <c r="CS48" s="187"/>
      <c r="CT48" s="187"/>
      <c r="CU48" s="187"/>
      <c r="CV48" s="187"/>
      <c r="CW48" s="187"/>
      <c r="CX48" s="187"/>
      <c r="CY48" s="187"/>
      <c r="CZ48" s="187"/>
      <c r="DA48" s="187"/>
    </row>
    <row r="49" spans="1:105" s="141" customFormat="1" ht="10.5" customHeight="1" x14ac:dyDescent="0.25">
      <c r="A49" s="138"/>
      <c r="B49" s="792"/>
      <c r="C49" s="793"/>
      <c r="D49" s="797"/>
      <c r="E49" s="748"/>
      <c r="F49" s="749"/>
      <c r="G49" s="749"/>
      <c r="H49" s="749"/>
      <c r="I49" s="749"/>
      <c r="J49" s="749"/>
      <c r="K49" s="749"/>
      <c r="L49" s="749"/>
      <c r="M49" s="749"/>
      <c r="N49" s="749"/>
      <c r="O49" s="749"/>
      <c r="P49" s="749"/>
      <c r="Q49" s="749"/>
      <c r="R49" s="749"/>
      <c r="S49" s="749"/>
      <c r="T49" s="749"/>
      <c r="U49" s="749"/>
      <c r="V49" s="749"/>
      <c r="W49" s="749"/>
      <c r="X49" s="749"/>
      <c r="Y49" s="749"/>
      <c r="Z49" s="749"/>
      <c r="AA49" s="749"/>
      <c r="AB49" s="749"/>
      <c r="AC49" s="749"/>
      <c r="AD49" s="749"/>
      <c r="AE49" s="749"/>
      <c r="AF49" s="749"/>
      <c r="AG49" s="749"/>
      <c r="AH49" s="749"/>
      <c r="AI49" s="749"/>
      <c r="AJ49" s="749"/>
      <c r="AK49" s="749"/>
      <c r="AL49" s="749"/>
      <c r="AM49" s="749"/>
      <c r="AN49" s="749"/>
      <c r="AO49" s="749"/>
      <c r="AP49" s="749"/>
      <c r="AQ49" s="749"/>
      <c r="AR49" s="749"/>
      <c r="AS49" s="749"/>
      <c r="AT49" s="749"/>
      <c r="AU49" s="749"/>
      <c r="AV49" s="749"/>
      <c r="AW49" s="749"/>
      <c r="AX49" s="749"/>
      <c r="AY49" s="749"/>
      <c r="AZ49" s="749"/>
      <c r="BA49" s="749"/>
      <c r="BB49" s="749"/>
      <c r="BC49" s="749"/>
      <c r="BD49" s="749"/>
      <c r="BE49" s="749"/>
      <c r="BF49" s="749"/>
      <c r="BG49" s="749"/>
      <c r="BH49" s="749"/>
      <c r="BI49" s="749"/>
      <c r="BJ49" s="749"/>
      <c r="BK49" s="749"/>
      <c r="BL49" s="750"/>
      <c r="BM49" s="739"/>
      <c r="BN49" s="740"/>
      <c r="BO49" s="740"/>
      <c r="BP49" s="740"/>
      <c r="BQ49" s="740"/>
      <c r="BR49" s="740"/>
      <c r="BS49" s="740"/>
      <c r="BT49" s="740"/>
      <c r="BU49" s="740"/>
      <c r="BV49" s="741"/>
      <c r="BW49" s="803"/>
      <c r="CP49" s="187"/>
      <c r="CQ49" s="187"/>
      <c r="CR49" s="187"/>
      <c r="CS49" s="187"/>
      <c r="CT49" s="187"/>
      <c r="CU49" s="187"/>
      <c r="CV49" s="187"/>
      <c r="CW49" s="187"/>
      <c r="CX49" s="187"/>
      <c r="CY49" s="187"/>
      <c r="CZ49" s="187"/>
      <c r="DA49" s="187"/>
    </row>
    <row r="50" spans="1:105" s="141" customFormat="1" ht="185.25" customHeight="1" thickBot="1" x14ac:dyDescent="0.3">
      <c r="A50" s="138"/>
      <c r="B50" s="794"/>
      <c r="C50" s="795"/>
      <c r="D50" s="798"/>
      <c r="E50" s="751"/>
      <c r="F50" s="752"/>
      <c r="G50" s="752"/>
      <c r="H50" s="752"/>
      <c r="I50" s="752"/>
      <c r="J50" s="752"/>
      <c r="K50" s="752"/>
      <c r="L50" s="752"/>
      <c r="M50" s="752"/>
      <c r="N50" s="752"/>
      <c r="O50" s="752"/>
      <c r="P50" s="752"/>
      <c r="Q50" s="752"/>
      <c r="R50" s="752"/>
      <c r="S50" s="752"/>
      <c r="T50" s="752"/>
      <c r="U50" s="752"/>
      <c r="V50" s="752"/>
      <c r="W50" s="752"/>
      <c r="X50" s="752"/>
      <c r="Y50" s="752"/>
      <c r="Z50" s="752"/>
      <c r="AA50" s="752"/>
      <c r="AB50" s="752"/>
      <c r="AC50" s="752"/>
      <c r="AD50" s="752"/>
      <c r="AE50" s="752"/>
      <c r="AF50" s="752"/>
      <c r="AG50" s="752"/>
      <c r="AH50" s="752"/>
      <c r="AI50" s="752"/>
      <c r="AJ50" s="752"/>
      <c r="AK50" s="752"/>
      <c r="AL50" s="752"/>
      <c r="AM50" s="752"/>
      <c r="AN50" s="752"/>
      <c r="AO50" s="752"/>
      <c r="AP50" s="752"/>
      <c r="AQ50" s="752"/>
      <c r="AR50" s="752"/>
      <c r="AS50" s="752"/>
      <c r="AT50" s="752"/>
      <c r="AU50" s="752"/>
      <c r="AV50" s="752"/>
      <c r="AW50" s="752"/>
      <c r="AX50" s="752"/>
      <c r="AY50" s="752"/>
      <c r="AZ50" s="752"/>
      <c r="BA50" s="752"/>
      <c r="BB50" s="752"/>
      <c r="BC50" s="752"/>
      <c r="BD50" s="752"/>
      <c r="BE50" s="752"/>
      <c r="BF50" s="752"/>
      <c r="BG50" s="752"/>
      <c r="BH50" s="752"/>
      <c r="BI50" s="752"/>
      <c r="BJ50" s="752"/>
      <c r="BK50" s="752"/>
      <c r="BL50" s="753"/>
      <c r="BM50" s="742"/>
      <c r="BN50" s="743"/>
      <c r="BO50" s="743"/>
      <c r="BP50" s="743"/>
      <c r="BQ50" s="743"/>
      <c r="BR50" s="743"/>
      <c r="BS50" s="743"/>
      <c r="BT50" s="743"/>
      <c r="BU50" s="743"/>
      <c r="BV50" s="744"/>
      <c r="BW50" s="804"/>
      <c r="CP50" s="187"/>
      <c r="CQ50" s="187"/>
      <c r="CR50" s="187"/>
      <c r="CS50" s="187"/>
      <c r="CT50" s="187"/>
      <c r="CU50" s="187"/>
      <c r="CV50" s="187"/>
      <c r="CW50" s="187"/>
      <c r="CX50" s="187"/>
      <c r="CY50" s="187"/>
      <c r="CZ50" s="187"/>
      <c r="DA50" s="187"/>
    </row>
    <row r="51" spans="1:105" ht="20.45" customHeight="1" x14ac:dyDescent="0.35">
      <c r="AU51" s="726"/>
      <c r="AV51" s="726"/>
      <c r="AW51" s="726"/>
      <c r="AX51" s="726"/>
      <c r="AY51" s="726"/>
      <c r="AZ51" s="726"/>
      <c r="BA51" s="726"/>
      <c r="BB51" s="726"/>
      <c r="BC51" s="726"/>
      <c r="BD51" s="726"/>
      <c r="BE51" s="726"/>
      <c r="BF51" s="726"/>
      <c r="BG51" s="726"/>
      <c r="BH51" s="726"/>
      <c r="BI51" s="726"/>
      <c r="BJ51" s="726"/>
      <c r="BK51" s="726"/>
      <c r="BL51" s="726"/>
    </row>
    <row r="52" spans="1:105" ht="20.45" customHeight="1" x14ac:dyDescent="0.35">
      <c r="AU52" s="726"/>
      <c r="AV52" s="726"/>
      <c r="AW52" s="726"/>
      <c r="AX52" s="726"/>
      <c r="AY52" s="726"/>
      <c r="AZ52" s="726"/>
      <c r="BA52" s="726"/>
      <c r="BB52" s="726"/>
      <c r="BC52" s="726"/>
      <c r="BD52" s="726"/>
      <c r="BE52" s="726"/>
      <c r="BF52" s="726"/>
      <c r="BG52" s="726"/>
      <c r="BH52" s="726"/>
      <c r="BI52" s="726"/>
      <c r="BJ52" s="726"/>
      <c r="BK52" s="726"/>
      <c r="BL52" s="726"/>
    </row>
    <row r="53" spans="1:105" ht="20.45" customHeight="1" x14ac:dyDescent="0.35">
      <c r="AU53" s="726"/>
      <c r="AV53" s="726"/>
      <c r="AW53" s="726"/>
      <c r="AX53" s="726"/>
      <c r="AY53" s="726"/>
      <c r="AZ53" s="726"/>
      <c r="BA53" s="726"/>
      <c r="BB53" s="726"/>
      <c r="BC53" s="726"/>
      <c r="BD53" s="726"/>
      <c r="BE53" s="726"/>
      <c r="BF53" s="726"/>
      <c r="BG53" s="726"/>
      <c r="BH53" s="726"/>
      <c r="BI53" s="726"/>
      <c r="BJ53" s="726"/>
      <c r="BK53" s="726"/>
      <c r="BL53" s="726"/>
    </row>
    <row r="54" spans="1:105" ht="20.45" customHeight="1" x14ac:dyDescent="0.35">
      <c r="AU54" s="173"/>
      <c r="AV54" s="173"/>
      <c r="AW54" s="173"/>
      <c r="AX54" s="173"/>
      <c r="AY54" s="173"/>
      <c r="AZ54" s="173"/>
      <c r="BA54" s="173"/>
      <c r="BB54" s="173"/>
      <c r="BC54" s="173"/>
      <c r="BD54" s="173"/>
      <c r="BE54" s="173"/>
      <c r="BF54" s="173"/>
      <c r="BG54" s="173"/>
      <c r="BH54" s="173"/>
      <c r="BI54" s="173"/>
      <c r="BJ54" s="173"/>
      <c r="BK54" s="173"/>
      <c r="BL54" s="173"/>
    </row>
    <row r="55" spans="1:105" ht="20.45" customHeight="1" x14ac:dyDescent="0.35">
      <c r="AU55" s="173"/>
      <c r="AV55" s="173"/>
      <c r="AW55" s="173"/>
      <c r="AX55" s="173"/>
      <c r="AY55" s="173"/>
      <c r="AZ55" s="173"/>
      <c r="BA55" s="173"/>
      <c r="BB55" s="173"/>
      <c r="BC55" s="173"/>
      <c r="BD55" s="173"/>
      <c r="BE55" s="173"/>
      <c r="BF55" s="173"/>
      <c r="BG55" s="173"/>
      <c r="BH55" s="173"/>
      <c r="BI55" s="173"/>
      <c r="BJ55" s="173"/>
      <c r="BK55" s="173"/>
      <c r="BL55" s="173"/>
    </row>
    <row r="56" spans="1:105" ht="25.5" customHeight="1" x14ac:dyDescent="0.35">
      <c r="AU56" s="173"/>
      <c r="AV56" s="173"/>
      <c r="AW56" s="173"/>
      <c r="AX56" s="173"/>
      <c r="AY56" s="173"/>
      <c r="AZ56" s="173"/>
      <c r="BA56" s="173"/>
      <c r="BB56" s="173"/>
      <c r="BC56" s="173"/>
      <c r="BD56" s="173"/>
      <c r="BE56" s="173"/>
      <c r="BF56" s="173"/>
      <c r="BG56" s="173"/>
      <c r="BH56" s="173"/>
      <c r="BI56" s="173"/>
      <c r="BJ56" s="173"/>
      <c r="BK56" s="173"/>
      <c r="BL56" s="173"/>
    </row>
  </sheetData>
  <sheetProtection algorithmName="SHA-512" hashValue="oB3+u4h4i5er5qcSXYQVvvAq0AUQlvbgbQYTOxe7Db7LByd4Eyr4Aw+fMjCCaxJU9lgJ2BLLjUzCemzneAEIvw==" saltValue="tAS8sLSNBgcuXQfri60VtQ==" spinCount="100000" sheet="1" objects="1" scenarios="1"/>
  <mergeCells count="75">
    <mergeCell ref="A1:BW2"/>
    <mergeCell ref="B4:BW5"/>
    <mergeCell ref="BW36:BW38"/>
    <mergeCell ref="BM39:BV41"/>
    <mergeCell ref="BW39:BW41"/>
    <mergeCell ref="B36:C38"/>
    <mergeCell ref="D36:D38"/>
    <mergeCell ref="B33:C35"/>
    <mergeCell ref="D33:D35"/>
    <mergeCell ref="E33:BL35"/>
    <mergeCell ref="B28:C32"/>
    <mergeCell ref="D28:D32"/>
    <mergeCell ref="E28:BL30"/>
    <mergeCell ref="E19:BL21"/>
    <mergeCell ref="E22:T23"/>
    <mergeCell ref="AI31:AJ32"/>
    <mergeCell ref="CP1:DJ1"/>
    <mergeCell ref="CP2:DJ2"/>
    <mergeCell ref="CP3:DJ3"/>
    <mergeCell ref="CP4:DJ4"/>
    <mergeCell ref="CP5:DJ5"/>
    <mergeCell ref="CP6:DJ6"/>
    <mergeCell ref="CP7:DJ7"/>
    <mergeCell ref="U26:W27"/>
    <mergeCell ref="B9:C9"/>
    <mergeCell ref="E9:BL9"/>
    <mergeCell ref="B10:C11"/>
    <mergeCell ref="D10:D11"/>
    <mergeCell ref="E10:BL11"/>
    <mergeCell ref="B12:C14"/>
    <mergeCell ref="D12:D14"/>
    <mergeCell ref="E12:BL14"/>
    <mergeCell ref="B15:C18"/>
    <mergeCell ref="D15:D18"/>
    <mergeCell ref="E15:BL18"/>
    <mergeCell ref="B19:C27"/>
    <mergeCell ref="D19:D27"/>
    <mergeCell ref="E26:T27"/>
    <mergeCell ref="U22:W23"/>
    <mergeCell ref="AB23:AG23"/>
    <mergeCell ref="E24:T25"/>
    <mergeCell ref="E31:T32"/>
    <mergeCell ref="U31:AH32"/>
    <mergeCell ref="BM9:BV9"/>
    <mergeCell ref="BM10:BV11"/>
    <mergeCell ref="BW10:BW11"/>
    <mergeCell ref="B48:C50"/>
    <mergeCell ref="D48:D50"/>
    <mergeCell ref="B39:C47"/>
    <mergeCell ref="D39:D47"/>
    <mergeCell ref="BW12:BW14"/>
    <mergeCell ref="BM19:BV27"/>
    <mergeCell ref="BW15:BW17"/>
    <mergeCell ref="BW19:BW27"/>
    <mergeCell ref="BW28:BW32"/>
    <mergeCell ref="BW33:BW35"/>
    <mergeCell ref="BW42:BW44"/>
    <mergeCell ref="BW45:BW47"/>
    <mergeCell ref="BW48:BW50"/>
    <mergeCell ref="AU51:BL53"/>
    <mergeCell ref="BM12:BV14"/>
    <mergeCell ref="BM15:BV18"/>
    <mergeCell ref="BM33:BV35"/>
    <mergeCell ref="BM28:BV32"/>
    <mergeCell ref="BM36:BV38"/>
    <mergeCell ref="BM48:BV50"/>
    <mergeCell ref="E36:BL38"/>
    <mergeCell ref="E39:BL41"/>
    <mergeCell ref="E42:BL44"/>
    <mergeCell ref="E45:BL47"/>
    <mergeCell ref="E48:BL50"/>
    <mergeCell ref="BM42:BV44"/>
    <mergeCell ref="BM45:BV47"/>
    <mergeCell ref="AK31:BL32"/>
    <mergeCell ref="U24:W25"/>
  </mergeCells>
  <conditionalFormatting sqref="AU54">
    <cfRule type="cellIs" dxfId="7" priority="5" operator="equal">
      <formula>"attenzione, punteggio minimo previsto dal bando non raggiunto"</formula>
    </cfRule>
    <cfRule type="cellIs" dxfId="6" priority="6" operator="equal">
      <formula>"punteggio minimo di 30 raggiunto"</formula>
    </cfRule>
  </conditionalFormatting>
  <dataValidations count="1">
    <dataValidation allowBlank="1" showInputMessage="1" showErrorMessage="1" promptTitle="Nota per l'utente: " prompt="Inserire X nelle celle gialle in base al tipo di Area" sqref="U22:W27" xr:uid="{4BD02417-7A8F-4720-AFA1-B0FFEBCD7F15}"/>
  </dataValidations>
  <printOptions horizontalCentered="1"/>
  <pageMargins left="0.25" right="0.25" top="0.75" bottom="0.75" header="0.3" footer="0.3"/>
  <pageSetup paperSize="9" scale="27" orientation="portrait" r:id="rId1"/>
  <headerFooter alignWithMargins="0">
    <oddFooter>&amp;R&amp;"Arial,Grassetto"&amp;14foglio &amp;A &amp;P/&amp;N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J58"/>
  <sheetViews>
    <sheetView showGridLines="0" view="pageBreakPreview" zoomScale="50" zoomScaleNormal="55" zoomScaleSheetLayoutView="50" workbookViewId="0">
      <selection activeCell="BL35" sqref="BL35:BL37"/>
    </sheetView>
  </sheetViews>
  <sheetFormatPr defaultColWidth="3.85546875" defaultRowHeight="20.45" customHeight="1" x14ac:dyDescent="0.35"/>
  <cols>
    <col min="1" max="1" width="3.85546875" style="148" customWidth="1"/>
    <col min="2" max="3" width="3.85546875" style="188" customWidth="1"/>
    <col min="4" max="4" width="27" style="188" customWidth="1"/>
    <col min="5" max="50" width="3.85546875" style="148" customWidth="1"/>
    <col min="51" max="51" width="2.42578125" style="148" customWidth="1"/>
    <col min="52" max="55" width="3.85546875" style="148" hidden="1" customWidth="1"/>
    <col min="56" max="56" width="5" style="148" hidden="1" customWidth="1"/>
    <col min="57" max="61" width="3.85546875" style="148" hidden="1" customWidth="1"/>
    <col min="62" max="62" width="4.7109375" style="148" hidden="1" customWidth="1"/>
    <col min="63" max="63" width="3.85546875" style="148" hidden="1" customWidth="1"/>
    <col min="64" max="64" width="11" style="148" customWidth="1"/>
    <col min="65" max="67" width="3.85546875" style="148" customWidth="1"/>
    <col min="68" max="68" width="0.7109375" style="148" customWidth="1"/>
    <col min="69" max="69" width="3.85546875" style="148" hidden="1" customWidth="1"/>
    <col min="70" max="70" width="3.28515625" style="148" customWidth="1"/>
    <col min="71" max="71" width="3.85546875" style="148" customWidth="1"/>
    <col min="72" max="72" width="0.42578125" style="148" customWidth="1"/>
    <col min="73" max="73" width="3.85546875" style="148" customWidth="1"/>
    <col min="74" max="74" width="8.42578125" style="148" customWidth="1"/>
    <col min="75" max="75" width="35.85546875" style="148" customWidth="1"/>
    <col min="76" max="76" width="33.42578125" style="148" customWidth="1"/>
    <col min="77" max="78" width="3.85546875" style="148"/>
    <col min="79" max="79" width="4.85546875" style="148" bestFit="1" customWidth="1"/>
    <col min="80" max="82" width="3.85546875" style="148"/>
    <col min="83" max="83" width="15.140625" style="148" bestFit="1" customWidth="1"/>
    <col min="84" max="105" width="3.85546875" style="148"/>
    <col min="106" max="109" width="3.85546875" style="189"/>
    <col min="110" max="117" width="3.85546875" style="148"/>
    <col min="118" max="118" width="4.28515625" style="148" customWidth="1"/>
    <col min="119" max="16384" width="3.85546875" style="148"/>
  </cols>
  <sheetData>
    <row r="1" spans="1:400" s="180" customFormat="1" ht="30.75" customHeight="1" x14ac:dyDescent="0.2">
      <c r="A1" s="891" t="s">
        <v>161</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c r="AO1" s="891"/>
      <c r="AP1" s="891"/>
      <c r="AQ1" s="891"/>
      <c r="AR1" s="891"/>
      <c r="AS1" s="891"/>
      <c r="AT1" s="891"/>
      <c r="AU1" s="891"/>
      <c r="AV1" s="891"/>
      <c r="AW1" s="891"/>
      <c r="AX1" s="891"/>
      <c r="AY1" s="891"/>
      <c r="AZ1" s="891"/>
      <c r="BA1" s="891"/>
      <c r="BB1" s="891"/>
      <c r="BC1" s="891"/>
      <c r="BD1" s="891"/>
      <c r="BE1" s="891"/>
      <c r="BF1" s="891"/>
      <c r="BG1" s="891"/>
      <c r="BH1" s="891"/>
      <c r="BI1" s="891"/>
      <c r="BJ1" s="891"/>
      <c r="BK1" s="891"/>
      <c r="BL1" s="891"/>
      <c r="BM1" s="891"/>
      <c r="BN1" s="891"/>
      <c r="BO1" s="891"/>
      <c r="BP1" s="891"/>
      <c r="BQ1" s="891"/>
      <c r="BR1" s="891"/>
      <c r="BS1" s="891"/>
      <c r="BT1" s="891"/>
      <c r="BU1" s="891"/>
      <c r="BV1" s="891"/>
      <c r="BW1" s="891"/>
      <c r="BX1" s="891"/>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DB1" s="819"/>
      <c r="DC1" s="819"/>
      <c r="DD1" s="819"/>
      <c r="DE1" s="819"/>
      <c r="DF1" s="819"/>
      <c r="DG1" s="819"/>
      <c r="DH1" s="819"/>
      <c r="DI1" s="819"/>
      <c r="DJ1" s="819"/>
      <c r="DK1" s="819"/>
      <c r="DL1" s="819"/>
      <c r="DM1" s="819"/>
      <c r="DN1" s="819"/>
      <c r="DO1" s="819"/>
      <c r="DP1" s="819"/>
      <c r="DQ1" s="819"/>
      <c r="DR1" s="819"/>
      <c r="DS1" s="819"/>
      <c r="DT1" s="819"/>
      <c r="DU1" s="819"/>
      <c r="DV1" s="819"/>
    </row>
    <row r="2" spans="1:400" s="180" customFormat="1" ht="30" customHeight="1" x14ac:dyDescent="0.2">
      <c r="A2" s="891"/>
      <c r="B2" s="891"/>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891"/>
      <c r="AU2" s="891"/>
      <c r="AV2" s="891"/>
      <c r="AW2" s="891"/>
      <c r="AX2" s="891"/>
      <c r="AY2" s="891"/>
      <c r="AZ2" s="891"/>
      <c r="BA2" s="891"/>
      <c r="BB2" s="891"/>
      <c r="BC2" s="891"/>
      <c r="BD2" s="891"/>
      <c r="BE2" s="891"/>
      <c r="BF2" s="891"/>
      <c r="BG2" s="891"/>
      <c r="BH2" s="891"/>
      <c r="BI2" s="891"/>
      <c r="BJ2" s="891"/>
      <c r="BK2" s="891"/>
      <c r="BL2" s="891"/>
      <c r="BM2" s="891"/>
      <c r="BN2" s="891"/>
      <c r="BO2" s="891"/>
      <c r="BP2" s="891"/>
      <c r="BQ2" s="891"/>
      <c r="BR2" s="891"/>
      <c r="BS2" s="891"/>
      <c r="BT2" s="891"/>
      <c r="BU2" s="891"/>
      <c r="BV2" s="891"/>
      <c r="BW2" s="891"/>
      <c r="BX2" s="891"/>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DB2" s="819"/>
      <c r="DC2" s="819"/>
      <c r="DD2" s="819"/>
      <c r="DE2" s="819"/>
      <c r="DF2" s="819"/>
      <c r="DG2" s="819"/>
      <c r="DH2" s="819"/>
      <c r="DI2" s="819"/>
      <c r="DJ2" s="819"/>
      <c r="DK2" s="819"/>
      <c r="DL2" s="819"/>
      <c r="DM2" s="819"/>
      <c r="DN2" s="819"/>
      <c r="DO2" s="819"/>
      <c r="DP2" s="819"/>
      <c r="DQ2" s="819"/>
      <c r="DR2" s="819"/>
      <c r="DS2" s="819"/>
      <c r="DT2" s="819"/>
      <c r="DU2" s="819"/>
      <c r="DV2" s="819"/>
    </row>
    <row r="3" spans="1:400" s="292" customFormat="1" ht="20.45" customHeight="1" x14ac:dyDescent="0.35">
      <c r="A3" s="290"/>
      <c r="B3" s="291"/>
      <c r="C3" s="291"/>
      <c r="D3" s="291"/>
      <c r="AT3" s="879"/>
      <c r="AU3" s="879"/>
      <c r="AV3" s="879"/>
      <c r="AW3" s="879"/>
      <c r="DB3" s="819"/>
      <c r="DC3" s="819"/>
      <c r="DD3" s="819"/>
      <c r="DE3" s="819"/>
      <c r="DF3" s="819"/>
      <c r="DG3" s="819"/>
      <c r="DH3" s="819"/>
      <c r="DI3" s="819"/>
      <c r="DJ3" s="819"/>
      <c r="DK3" s="819"/>
      <c r="DL3" s="819"/>
      <c r="DM3" s="819"/>
      <c r="DN3" s="819"/>
      <c r="DO3" s="819"/>
      <c r="DP3" s="819"/>
      <c r="DQ3" s="819"/>
      <c r="DR3" s="819"/>
      <c r="DS3" s="819"/>
      <c r="DT3" s="819"/>
      <c r="DU3" s="819"/>
      <c r="DV3" s="819"/>
    </row>
    <row r="4" spans="1:400" s="292" customFormat="1" ht="20.45" customHeight="1" x14ac:dyDescent="0.35">
      <c r="A4" s="293"/>
      <c r="B4" s="294" t="s">
        <v>162</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DB4" s="819"/>
      <c r="DC4" s="819"/>
      <c r="DD4" s="819"/>
      <c r="DE4" s="819"/>
      <c r="DF4" s="819"/>
      <c r="DG4" s="819"/>
      <c r="DH4" s="819"/>
      <c r="DI4" s="819"/>
      <c r="DJ4" s="819"/>
      <c r="DK4" s="819"/>
      <c r="DL4" s="819"/>
      <c r="DM4" s="819"/>
      <c r="DN4" s="819"/>
      <c r="DO4" s="819"/>
      <c r="DP4" s="819"/>
      <c r="DQ4" s="819"/>
      <c r="DR4" s="819"/>
      <c r="DS4" s="819"/>
      <c r="DT4" s="819"/>
      <c r="DU4" s="819"/>
      <c r="DV4" s="819"/>
    </row>
    <row r="5" spans="1:400" s="135" customFormat="1" ht="18.75" customHeight="1" x14ac:dyDescent="0.25">
      <c r="A5" s="136"/>
      <c r="B5" s="295"/>
      <c r="C5" s="295"/>
      <c r="D5" s="295"/>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D5" s="181"/>
      <c r="BE5" s="181"/>
      <c r="BF5" s="181"/>
      <c r="BG5" s="181"/>
      <c r="BH5" s="181"/>
      <c r="BI5" s="181"/>
      <c r="BJ5" s="181"/>
      <c r="BK5" s="181"/>
      <c r="BL5" s="181"/>
      <c r="BM5" s="181"/>
      <c r="BN5" s="181"/>
      <c r="BO5" s="181"/>
      <c r="BP5" s="181"/>
      <c r="BQ5" s="181"/>
      <c r="BR5" s="181"/>
      <c r="BS5" s="181"/>
      <c r="BT5" s="181"/>
      <c r="BU5" s="181"/>
      <c r="BV5" s="181"/>
      <c r="DB5" s="819"/>
      <c r="DC5" s="819"/>
      <c r="DD5" s="819"/>
      <c r="DE5" s="819"/>
      <c r="DF5" s="819"/>
      <c r="DG5" s="819"/>
      <c r="DH5" s="819"/>
      <c r="DI5" s="819"/>
      <c r="DJ5" s="819"/>
      <c r="DK5" s="819"/>
      <c r="DL5" s="819"/>
      <c r="DM5" s="819"/>
      <c r="DN5" s="819"/>
      <c r="DO5" s="819"/>
      <c r="DP5" s="819"/>
      <c r="DQ5" s="819"/>
      <c r="DR5" s="819"/>
      <c r="DS5" s="819"/>
      <c r="DT5" s="819"/>
      <c r="DU5" s="819"/>
      <c r="DV5" s="819"/>
    </row>
    <row r="6" spans="1:400" s="171" customFormat="1" ht="20.45" customHeight="1" x14ac:dyDescent="0.35">
      <c r="A6" s="182"/>
      <c r="B6" s="883" t="s">
        <v>163</v>
      </c>
      <c r="C6" s="884"/>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c r="AK6" s="884"/>
      <c r="AL6" s="884"/>
      <c r="AM6" s="884"/>
      <c r="AN6" s="884"/>
      <c r="AO6" s="884"/>
      <c r="AP6" s="884"/>
      <c r="AQ6" s="884"/>
      <c r="AR6" s="884"/>
      <c r="AS6" s="884"/>
      <c r="AT6" s="884"/>
      <c r="AU6" s="884"/>
      <c r="AV6" s="884"/>
      <c r="AW6" s="884"/>
      <c r="AX6" s="884"/>
      <c r="AY6" s="884"/>
      <c r="AZ6" s="884"/>
      <c r="BA6" s="884"/>
      <c r="BB6" s="884"/>
      <c r="BC6" s="884"/>
      <c r="BD6" s="884"/>
      <c r="BE6" s="884"/>
      <c r="BF6" s="884"/>
      <c r="BG6" s="884"/>
      <c r="BH6" s="884"/>
      <c r="BI6" s="884"/>
      <c r="BJ6" s="884"/>
      <c r="BK6" s="884"/>
      <c r="BL6" s="884"/>
      <c r="BM6" s="884"/>
      <c r="BN6" s="884"/>
      <c r="BO6" s="884"/>
      <c r="BP6" s="884"/>
      <c r="BQ6" s="884"/>
      <c r="BR6" s="884"/>
      <c r="BS6" s="884"/>
      <c r="BT6" s="884"/>
      <c r="BU6" s="884"/>
      <c r="BV6" s="884"/>
      <c r="BW6" s="884"/>
      <c r="BX6" s="885"/>
      <c r="DB6" s="819"/>
      <c r="DC6" s="819"/>
      <c r="DD6" s="819"/>
      <c r="DE6" s="819"/>
      <c r="DF6" s="819"/>
      <c r="DG6" s="819"/>
      <c r="DH6" s="819"/>
      <c r="DI6" s="819"/>
      <c r="DJ6" s="819"/>
      <c r="DK6" s="819"/>
      <c r="DL6" s="819"/>
      <c r="DM6" s="819"/>
      <c r="DN6" s="819"/>
      <c r="DO6" s="819"/>
      <c r="DP6" s="819"/>
      <c r="DQ6" s="819"/>
      <c r="DR6" s="819"/>
      <c r="DS6" s="819"/>
      <c r="DT6" s="819"/>
      <c r="DU6" s="819"/>
      <c r="DV6" s="819"/>
    </row>
    <row r="7" spans="1:400" s="171" customFormat="1" ht="20.45" customHeight="1" x14ac:dyDescent="0.35">
      <c r="A7" s="182"/>
      <c r="B7" s="886"/>
      <c r="C7" s="845"/>
      <c r="D7" s="845"/>
      <c r="E7" s="845"/>
      <c r="F7" s="845"/>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5"/>
      <c r="AJ7" s="845"/>
      <c r="AK7" s="845"/>
      <c r="AL7" s="845"/>
      <c r="AM7" s="845"/>
      <c r="AN7" s="845"/>
      <c r="AO7" s="845"/>
      <c r="AP7" s="845"/>
      <c r="AQ7" s="845"/>
      <c r="AR7" s="845"/>
      <c r="AS7" s="845"/>
      <c r="AT7" s="845"/>
      <c r="AU7" s="845"/>
      <c r="AV7" s="845"/>
      <c r="AW7" s="845"/>
      <c r="AX7" s="845"/>
      <c r="AY7" s="845"/>
      <c r="AZ7" s="845"/>
      <c r="BA7" s="845"/>
      <c r="BB7" s="845"/>
      <c r="BC7" s="845"/>
      <c r="BD7" s="845"/>
      <c r="BE7" s="845"/>
      <c r="BF7" s="845"/>
      <c r="BG7" s="845"/>
      <c r="BH7" s="845"/>
      <c r="BI7" s="845"/>
      <c r="BJ7" s="845"/>
      <c r="BK7" s="845"/>
      <c r="BL7" s="845"/>
      <c r="BM7" s="845"/>
      <c r="BN7" s="845"/>
      <c r="BO7" s="845"/>
      <c r="BP7" s="845"/>
      <c r="BQ7" s="845"/>
      <c r="BR7" s="845"/>
      <c r="BS7" s="845"/>
      <c r="BT7" s="845"/>
      <c r="BU7" s="845"/>
      <c r="BV7" s="845"/>
      <c r="BW7" s="845"/>
      <c r="BX7" s="887"/>
      <c r="DB7" s="819"/>
      <c r="DC7" s="819"/>
      <c r="DD7" s="819"/>
      <c r="DE7" s="819"/>
      <c r="DF7" s="819"/>
      <c r="DG7" s="819"/>
      <c r="DH7" s="819"/>
      <c r="DI7" s="819"/>
      <c r="DJ7" s="819"/>
      <c r="DK7" s="819"/>
      <c r="DL7" s="819"/>
      <c r="DM7" s="819"/>
      <c r="DN7" s="819"/>
      <c r="DO7" s="819"/>
      <c r="DP7" s="819"/>
      <c r="DQ7" s="819"/>
      <c r="DR7" s="819"/>
      <c r="DS7" s="819"/>
      <c r="DT7" s="819"/>
      <c r="DU7" s="819"/>
      <c r="DV7" s="819"/>
    </row>
    <row r="8" spans="1:400" s="171" customFormat="1" ht="6" customHeight="1" thickBot="1" x14ac:dyDescent="0.4">
      <c r="A8" s="182"/>
      <c r="B8" s="888"/>
      <c r="C8" s="889"/>
      <c r="D8" s="889"/>
      <c r="E8" s="889"/>
      <c r="F8" s="889"/>
      <c r="G8" s="889"/>
      <c r="H8" s="889"/>
      <c r="I8" s="889"/>
      <c r="J8" s="889"/>
      <c r="K8" s="889"/>
      <c r="L8" s="889"/>
      <c r="M8" s="889"/>
      <c r="N8" s="889"/>
      <c r="O8" s="889"/>
      <c r="P8" s="889"/>
      <c r="Q8" s="889"/>
      <c r="R8" s="889"/>
      <c r="S8" s="889"/>
      <c r="T8" s="889"/>
      <c r="U8" s="889"/>
      <c r="V8" s="889"/>
      <c r="W8" s="889"/>
      <c r="X8" s="889"/>
      <c r="Y8" s="889"/>
      <c r="Z8" s="889"/>
      <c r="AA8" s="889"/>
      <c r="AB8" s="889"/>
      <c r="AC8" s="889"/>
      <c r="AD8" s="889"/>
      <c r="AE8" s="889"/>
      <c r="AF8" s="889"/>
      <c r="AG8" s="889"/>
      <c r="AH8" s="889"/>
      <c r="AI8" s="889"/>
      <c r="AJ8" s="889"/>
      <c r="AK8" s="889"/>
      <c r="AL8" s="889"/>
      <c r="AM8" s="889"/>
      <c r="AN8" s="889"/>
      <c r="AO8" s="889"/>
      <c r="AP8" s="889"/>
      <c r="AQ8" s="889"/>
      <c r="AR8" s="889"/>
      <c r="AS8" s="889"/>
      <c r="AT8" s="889"/>
      <c r="AU8" s="889"/>
      <c r="AV8" s="889"/>
      <c r="AW8" s="889"/>
      <c r="AX8" s="889"/>
      <c r="AY8" s="889"/>
      <c r="AZ8" s="889"/>
      <c r="BA8" s="889"/>
      <c r="BB8" s="889"/>
      <c r="BC8" s="889"/>
      <c r="BD8" s="889"/>
      <c r="BE8" s="889"/>
      <c r="BF8" s="889"/>
      <c r="BG8" s="889"/>
      <c r="BH8" s="889"/>
      <c r="BI8" s="889"/>
      <c r="BJ8" s="889"/>
      <c r="BK8" s="889"/>
      <c r="BL8" s="889"/>
      <c r="BM8" s="889"/>
      <c r="BN8" s="889"/>
      <c r="BO8" s="889"/>
      <c r="BP8" s="889"/>
      <c r="BQ8" s="889"/>
      <c r="BR8" s="889"/>
      <c r="BS8" s="889"/>
      <c r="BT8" s="889"/>
      <c r="BU8" s="889"/>
      <c r="BV8" s="889"/>
      <c r="BW8" s="889"/>
      <c r="BX8" s="890"/>
      <c r="DB8" s="819"/>
      <c r="DC8" s="819"/>
      <c r="DD8" s="819"/>
      <c r="DE8" s="819"/>
      <c r="DF8" s="819"/>
      <c r="DG8" s="819"/>
      <c r="DH8" s="819"/>
      <c r="DI8" s="819"/>
      <c r="DJ8" s="819"/>
      <c r="DK8" s="819"/>
      <c r="DL8" s="819"/>
      <c r="DM8" s="819"/>
      <c r="DN8" s="819"/>
      <c r="DO8" s="819"/>
      <c r="DP8" s="819"/>
      <c r="DQ8" s="819"/>
      <c r="DR8" s="819"/>
      <c r="DS8" s="819"/>
      <c r="DT8" s="819"/>
      <c r="DU8" s="819"/>
      <c r="DV8" s="819"/>
    </row>
    <row r="9" spans="1:400" s="171" customFormat="1" ht="20.25" hidden="1" customHeight="1" x14ac:dyDescent="0.35">
      <c r="A9" s="182"/>
      <c r="B9" s="201"/>
      <c r="C9" s="146"/>
      <c r="D9" s="296"/>
      <c r="E9" s="202"/>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3"/>
      <c r="BM9" s="297"/>
      <c r="BN9" s="297"/>
      <c r="BO9" s="297"/>
      <c r="BP9" s="297"/>
      <c r="BQ9" s="297"/>
      <c r="BR9" s="297"/>
      <c r="BS9" s="297"/>
      <c r="BT9" s="297"/>
      <c r="BU9" s="297"/>
      <c r="BV9" s="298"/>
      <c r="DB9" s="819"/>
      <c r="DC9" s="819"/>
      <c r="DD9" s="819"/>
      <c r="DE9" s="819"/>
      <c r="DF9" s="819"/>
      <c r="DG9" s="819"/>
      <c r="DH9" s="819"/>
      <c r="DI9" s="819"/>
      <c r="DJ9" s="819"/>
      <c r="DK9" s="819"/>
      <c r="DL9" s="819"/>
      <c r="DM9" s="819"/>
      <c r="DN9" s="819"/>
      <c r="DO9" s="819"/>
      <c r="DP9" s="819"/>
      <c r="DQ9" s="819"/>
      <c r="DR9" s="819"/>
      <c r="DS9" s="819"/>
      <c r="DT9" s="819"/>
      <c r="DU9" s="819"/>
      <c r="DV9" s="819"/>
    </row>
    <row r="10" spans="1:400" s="171" customFormat="1" ht="20.25" hidden="1" customHeight="1" x14ac:dyDescent="0.35">
      <c r="A10" s="182"/>
      <c r="B10" s="201"/>
      <c r="C10" s="146"/>
      <c r="D10" s="296"/>
      <c r="E10" s="202"/>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3"/>
      <c r="BM10" s="299"/>
      <c r="BN10" s="299"/>
      <c r="BO10" s="299"/>
      <c r="BP10" s="299"/>
      <c r="BQ10" s="299"/>
      <c r="BR10" s="299"/>
      <c r="BS10" s="299"/>
      <c r="BT10" s="299"/>
      <c r="BU10" s="299"/>
      <c r="BV10" s="300"/>
      <c r="DB10" s="206"/>
      <c r="DC10" s="206"/>
      <c r="DD10" s="206"/>
      <c r="DE10" s="206"/>
      <c r="DF10" s="206"/>
      <c r="DG10" s="206"/>
      <c r="DH10" s="206"/>
      <c r="DI10" s="206"/>
      <c r="DJ10" s="206"/>
      <c r="DK10" s="206"/>
      <c r="DL10" s="206"/>
      <c r="DM10" s="206"/>
      <c r="DN10" s="206"/>
      <c r="DO10" s="206"/>
      <c r="DP10" s="206"/>
      <c r="DQ10" s="206"/>
      <c r="DR10" s="206"/>
      <c r="DS10" s="206"/>
      <c r="DT10" s="206"/>
      <c r="DU10" s="206"/>
      <c r="DV10" s="206"/>
    </row>
    <row r="11" spans="1:400" s="200" customFormat="1" ht="135.75" customHeight="1" thickBot="1" x14ac:dyDescent="0.4">
      <c r="A11" s="182"/>
      <c r="B11" s="892"/>
      <c r="C11" s="893"/>
      <c r="D11" s="301" t="s">
        <v>206</v>
      </c>
      <c r="E11" s="894" t="s">
        <v>207</v>
      </c>
      <c r="F11" s="895"/>
      <c r="G11" s="895"/>
      <c r="H11" s="895"/>
      <c r="I11" s="895"/>
      <c r="J11" s="895"/>
      <c r="K11" s="895"/>
      <c r="L11" s="895"/>
      <c r="M11" s="895"/>
      <c r="N11" s="895"/>
      <c r="O11" s="895"/>
      <c r="P11" s="895"/>
      <c r="Q11" s="895"/>
      <c r="R11" s="895"/>
      <c r="S11" s="895"/>
      <c r="T11" s="895"/>
      <c r="U11" s="895"/>
      <c r="V11" s="895"/>
      <c r="W11" s="895"/>
      <c r="X11" s="895"/>
      <c r="Y11" s="895"/>
      <c r="Z11" s="895"/>
      <c r="AA11" s="895"/>
      <c r="AB11" s="895"/>
      <c r="AC11" s="895"/>
      <c r="AD11" s="895"/>
      <c r="AE11" s="895"/>
      <c r="AF11" s="895"/>
      <c r="AG11" s="895"/>
      <c r="AH11" s="895"/>
      <c r="AI11" s="895"/>
      <c r="AJ11" s="895"/>
      <c r="AK11" s="895"/>
      <c r="AL11" s="895"/>
      <c r="AM11" s="895"/>
      <c r="AN11" s="895"/>
      <c r="AO11" s="895"/>
      <c r="AP11" s="895"/>
      <c r="AQ11" s="895"/>
      <c r="AR11" s="895"/>
      <c r="AS11" s="895"/>
      <c r="AT11" s="895"/>
      <c r="AU11" s="895"/>
      <c r="AV11" s="895"/>
      <c r="AW11" s="895"/>
      <c r="AX11" s="895"/>
      <c r="AY11" s="895"/>
      <c r="AZ11" s="895"/>
      <c r="BA11" s="895"/>
      <c r="BB11" s="895"/>
      <c r="BC11" s="895"/>
      <c r="BD11" s="895"/>
      <c r="BE11" s="895"/>
      <c r="BF11" s="895"/>
      <c r="BG11" s="895"/>
      <c r="BH11" s="895"/>
      <c r="BI11" s="895"/>
      <c r="BJ11" s="895"/>
      <c r="BK11" s="895"/>
      <c r="BL11" s="896"/>
      <c r="BM11" s="897" t="s">
        <v>234</v>
      </c>
      <c r="BN11" s="898"/>
      <c r="BO11" s="898"/>
      <c r="BP11" s="898"/>
      <c r="BQ11" s="898"/>
      <c r="BR11" s="898"/>
      <c r="BS11" s="898"/>
      <c r="BT11" s="898"/>
      <c r="BU11" s="898"/>
      <c r="BV11" s="899"/>
      <c r="BW11" s="302" t="s">
        <v>228</v>
      </c>
      <c r="BX11" s="302" t="s">
        <v>229</v>
      </c>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41"/>
      <c r="CY11" s="141"/>
      <c r="CZ11" s="141"/>
      <c r="DA11" s="141"/>
      <c r="DB11" s="207"/>
      <c r="DC11" s="207"/>
      <c r="DD11" s="207"/>
      <c r="DE11" s="207"/>
      <c r="DF11" s="141"/>
      <c r="DG11" s="171"/>
      <c r="DH11" s="171"/>
      <c r="DI11" s="171"/>
      <c r="DJ11" s="171"/>
      <c r="DK11" s="171"/>
      <c r="DL11" s="171"/>
      <c r="DM11" s="171"/>
      <c r="DN11" s="171"/>
      <c r="DO11" s="171"/>
      <c r="DP11" s="171"/>
      <c r="DQ11" s="171"/>
      <c r="DR11" s="171"/>
      <c r="DS11" s="141"/>
      <c r="DT11" s="141"/>
      <c r="DU11" s="141"/>
      <c r="DV11" s="141"/>
      <c r="DW11" s="207"/>
      <c r="DX11" s="207"/>
      <c r="DY11" s="207"/>
      <c r="DZ11" s="207"/>
      <c r="EA11" s="14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c r="IV11" s="171"/>
      <c r="IW11" s="171"/>
      <c r="IX11" s="171"/>
      <c r="IY11" s="171"/>
      <c r="IZ11" s="171"/>
      <c r="JA11" s="171"/>
      <c r="JB11" s="171"/>
      <c r="JC11" s="171"/>
      <c r="JD11" s="171"/>
      <c r="JE11" s="171"/>
      <c r="JF11" s="171"/>
      <c r="JG11" s="171"/>
      <c r="JH11" s="171"/>
      <c r="JI11" s="171"/>
      <c r="JJ11" s="171"/>
      <c r="JK11" s="171"/>
      <c r="JL11" s="171"/>
      <c r="JM11" s="171"/>
      <c r="JN11" s="171"/>
      <c r="JO11" s="171"/>
      <c r="JP11" s="171"/>
      <c r="JQ11" s="171"/>
      <c r="JR11" s="171"/>
      <c r="JS11" s="171"/>
      <c r="JT11" s="171"/>
      <c r="JU11" s="171"/>
      <c r="JV11" s="171"/>
      <c r="JW11" s="171"/>
      <c r="JX11" s="171"/>
      <c r="JY11" s="171"/>
      <c r="JZ11" s="171"/>
      <c r="KA11" s="171"/>
      <c r="KB11" s="171"/>
      <c r="KC11" s="171"/>
      <c r="KD11" s="171"/>
      <c r="KE11" s="171"/>
      <c r="KF11" s="171"/>
      <c r="KG11" s="171"/>
      <c r="KH11" s="171"/>
      <c r="KI11" s="171"/>
      <c r="KJ11" s="171"/>
      <c r="KK11" s="171"/>
      <c r="KL11" s="171"/>
      <c r="KM11" s="171"/>
      <c r="KN11" s="171"/>
      <c r="KO11" s="171"/>
      <c r="KP11" s="171"/>
      <c r="KQ11" s="171"/>
      <c r="KR11" s="171"/>
      <c r="KS11" s="171"/>
      <c r="KT11" s="171"/>
      <c r="KU11" s="171"/>
      <c r="KV11" s="171"/>
      <c r="KW11" s="171"/>
      <c r="KX11" s="171"/>
      <c r="KY11" s="171"/>
      <c r="KZ11" s="171"/>
      <c r="LA11" s="171"/>
      <c r="LB11" s="171"/>
      <c r="LC11" s="171"/>
      <c r="LD11" s="171"/>
      <c r="LE11" s="171"/>
      <c r="LF11" s="171"/>
      <c r="LG11" s="171"/>
      <c r="LH11" s="171"/>
      <c r="LI11" s="171"/>
      <c r="LJ11" s="171"/>
      <c r="LK11" s="171"/>
      <c r="LL11" s="171"/>
      <c r="LM11" s="171"/>
      <c r="LN11" s="171"/>
      <c r="LO11" s="171"/>
      <c r="LP11" s="171"/>
      <c r="LQ11" s="171"/>
      <c r="LR11" s="171"/>
      <c r="LS11" s="171"/>
      <c r="LT11" s="171"/>
      <c r="LU11" s="171"/>
      <c r="LV11" s="171"/>
      <c r="LW11" s="171"/>
      <c r="LX11" s="171"/>
      <c r="LY11" s="171"/>
      <c r="LZ11" s="171"/>
      <c r="MA11" s="171"/>
      <c r="MB11" s="171"/>
      <c r="MC11" s="171"/>
      <c r="MD11" s="171"/>
      <c r="ME11" s="171"/>
      <c r="MF11" s="171"/>
      <c r="MG11" s="171"/>
      <c r="MH11" s="171"/>
      <c r="MI11" s="171"/>
      <c r="MJ11" s="171"/>
      <c r="MK11" s="171"/>
      <c r="ML11" s="171"/>
      <c r="MM11" s="171"/>
      <c r="MN11" s="171"/>
      <c r="MO11" s="171"/>
      <c r="MP11" s="171"/>
      <c r="MQ11" s="171"/>
      <c r="MR11" s="171"/>
      <c r="MS11" s="171"/>
      <c r="MT11" s="171"/>
      <c r="MU11" s="171"/>
      <c r="MV11" s="171"/>
      <c r="MW11" s="171"/>
      <c r="MX11" s="171"/>
      <c r="MY11" s="171"/>
      <c r="MZ11" s="171"/>
      <c r="NA11" s="171"/>
      <c r="NB11" s="171"/>
      <c r="NC11" s="171"/>
      <c r="ND11" s="171"/>
      <c r="NE11" s="171"/>
      <c r="NF11" s="171"/>
      <c r="NG11" s="171"/>
      <c r="NH11" s="171"/>
      <c r="NI11" s="171"/>
      <c r="NJ11" s="171"/>
      <c r="NK11" s="171"/>
      <c r="NL11" s="171"/>
      <c r="NM11" s="171"/>
      <c r="NN11" s="171"/>
      <c r="NO11" s="171"/>
      <c r="NP11" s="171"/>
      <c r="NQ11" s="171"/>
      <c r="NR11" s="171"/>
      <c r="NS11" s="171"/>
      <c r="NT11" s="171"/>
      <c r="NU11" s="171"/>
      <c r="NV11" s="171"/>
      <c r="NW11" s="171"/>
      <c r="NX11" s="171"/>
      <c r="NY11" s="171"/>
      <c r="NZ11" s="171"/>
      <c r="OA11" s="171"/>
      <c r="OB11" s="171"/>
      <c r="OC11" s="171"/>
      <c r="OD11" s="171"/>
      <c r="OE11" s="171"/>
      <c r="OF11" s="171"/>
      <c r="OG11" s="171"/>
      <c r="OH11" s="171"/>
      <c r="OI11" s="171"/>
      <c r="OJ11" s="171"/>
    </row>
    <row r="12" spans="1:400" s="141" customFormat="1" ht="51.75" customHeight="1" x14ac:dyDescent="0.25">
      <c r="A12" s="138"/>
      <c r="B12" s="790" t="s">
        <v>44</v>
      </c>
      <c r="C12" s="791"/>
      <c r="D12" s="796" t="s">
        <v>208</v>
      </c>
      <c r="E12" s="835" t="s">
        <v>214</v>
      </c>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5"/>
      <c r="AL12" s="835"/>
      <c r="AM12" s="835"/>
      <c r="AN12" s="835"/>
      <c r="AO12" s="835"/>
      <c r="AP12" s="835"/>
      <c r="AQ12" s="835"/>
      <c r="AR12" s="835"/>
      <c r="AS12" s="835"/>
      <c r="AT12" s="835"/>
      <c r="AU12" s="835"/>
      <c r="AV12" s="835"/>
      <c r="AW12" s="835"/>
      <c r="AX12" s="835"/>
      <c r="AY12" s="835"/>
      <c r="AZ12" s="835"/>
      <c r="BA12" s="835"/>
      <c r="BB12" s="835"/>
      <c r="BC12" s="835"/>
      <c r="BD12" s="835"/>
      <c r="BE12" s="835"/>
      <c r="BF12" s="835"/>
      <c r="BG12" s="835"/>
      <c r="BH12" s="835"/>
      <c r="BI12" s="835"/>
      <c r="BJ12" s="835"/>
      <c r="BK12" s="835"/>
      <c r="BL12" s="835"/>
      <c r="BM12" s="900">
        <f>IF(Gen!G40="donna",8,0)</f>
        <v>0</v>
      </c>
      <c r="BN12" s="900"/>
      <c r="BO12" s="900"/>
      <c r="BP12" s="900"/>
      <c r="BQ12" s="900"/>
      <c r="BR12" s="900"/>
      <c r="BS12" s="900"/>
      <c r="BT12" s="900"/>
      <c r="BU12" s="900"/>
      <c r="BV12" s="900"/>
      <c r="BW12" s="858" t="s">
        <v>235</v>
      </c>
      <c r="BX12" s="937">
        <f>IF(SUM(BM12:BV20)&lt;=30,SUM(BM12:BV20),30)</f>
        <v>0</v>
      </c>
      <c r="DB12" s="207"/>
      <c r="DC12" s="207"/>
      <c r="DD12" s="207"/>
      <c r="DE12" s="207"/>
      <c r="DW12" s="207"/>
      <c r="DX12" s="207"/>
      <c r="DY12" s="207"/>
      <c r="DZ12" s="207"/>
    </row>
    <row r="13" spans="1:400" s="141" customFormat="1" ht="84.75" customHeight="1" thickBot="1" x14ac:dyDescent="0.3">
      <c r="A13" s="138"/>
      <c r="B13" s="794"/>
      <c r="C13" s="795"/>
      <c r="D13" s="798"/>
      <c r="E13" s="831"/>
      <c r="F13" s="831"/>
      <c r="G13" s="831"/>
      <c r="H13" s="831"/>
      <c r="I13" s="831"/>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831"/>
      <c r="AK13" s="831"/>
      <c r="AL13" s="831"/>
      <c r="AM13" s="831"/>
      <c r="AN13" s="831"/>
      <c r="AO13" s="831"/>
      <c r="AP13" s="831"/>
      <c r="AQ13" s="831"/>
      <c r="AR13" s="831"/>
      <c r="AS13" s="831"/>
      <c r="AT13" s="831"/>
      <c r="AU13" s="831"/>
      <c r="AV13" s="831"/>
      <c r="AW13" s="831"/>
      <c r="AX13" s="831"/>
      <c r="AY13" s="831"/>
      <c r="AZ13" s="831"/>
      <c r="BA13" s="831"/>
      <c r="BB13" s="831"/>
      <c r="BC13" s="831"/>
      <c r="BD13" s="831"/>
      <c r="BE13" s="831"/>
      <c r="BF13" s="831"/>
      <c r="BG13" s="831"/>
      <c r="BH13" s="831"/>
      <c r="BI13" s="831"/>
      <c r="BJ13" s="831"/>
      <c r="BK13" s="831"/>
      <c r="BL13" s="831"/>
      <c r="BM13" s="901"/>
      <c r="BN13" s="901"/>
      <c r="BO13" s="901"/>
      <c r="BP13" s="901"/>
      <c r="BQ13" s="901"/>
      <c r="BR13" s="901"/>
      <c r="BS13" s="901"/>
      <c r="BT13" s="901"/>
      <c r="BU13" s="901"/>
      <c r="BV13" s="901"/>
      <c r="BW13" s="859"/>
      <c r="BX13" s="938"/>
      <c r="DB13" s="207"/>
      <c r="DC13" s="207"/>
      <c r="DD13" s="207"/>
      <c r="DE13" s="207"/>
      <c r="DW13" s="207"/>
      <c r="DX13" s="207"/>
      <c r="DY13" s="207"/>
      <c r="DZ13" s="207"/>
    </row>
    <row r="14" spans="1:400" s="141" customFormat="1" ht="29.25" customHeight="1" x14ac:dyDescent="0.25">
      <c r="A14" s="138"/>
      <c r="B14" s="790" t="s">
        <v>45</v>
      </c>
      <c r="C14" s="791"/>
      <c r="D14" s="796" t="s">
        <v>209</v>
      </c>
      <c r="E14" s="834" t="s">
        <v>227</v>
      </c>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5"/>
      <c r="AE14" s="835"/>
      <c r="AF14" s="835"/>
      <c r="AG14" s="835"/>
      <c r="AH14" s="835"/>
      <c r="AI14" s="835"/>
      <c r="AJ14" s="835"/>
      <c r="AK14" s="835"/>
      <c r="AL14" s="835"/>
      <c r="AM14" s="835"/>
      <c r="AN14" s="835"/>
      <c r="AO14" s="835"/>
      <c r="AP14" s="835"/>
      <c r="AQ14" s="835"/>
      <c r="AR14" s="835"/>
      <c r="AS14" s="835"/>
      <c r="AT14" s="835"/>
      <c r="AU14" s="835"/>
      <c r="AV14" s="835"/>
      <c r="AW14" s="835"/>
      <c r="AX14" s="835"/>
      <c r="AY14" s="835"/>
      <c r="AZ14" s="835"/>
      <c r="BA14" s="835"/>
      <c r="BB14" s="835"/>
      <c r="BC14" s="835"/>
      <c r="BD14" s="835"/>
      <c r="BE14" s="835"/>
      <c r="BF14" s="835"/>
      <c r="BG14" s="835"/>
      <c r="BH14" s="835"/>
      <c r="BI14" s="835"/>
      <c r="BJ14" s="835"/>
      <c r="BK14" s="835"/>
      <c r="BL14" s="852"/>
      <c r="BM14" s="880">
        <f>IF(COUNTIF(Gen!AI40,"sì*"),10,0)</f>
        <v>0</v>
      </c>
      <c r="BN14" s="880"/>
      <c r="BO14" s="880"/>
      <c r="BP14" s="880"/>
      <c r="BQ14" s="880"/>
      <c r="BR14" s="880"/>
      <c r="BS14" s="880"/>
      <c r="BT14" s="880"/>
      <c r="BU14" s="880"/>
      <c r="BV14" s="880"/>
      <c r="BW14" s="859"/>
      <c r="BX14" s="938"/>
      <c r="DB14" s="207"/>
      <c r="DC14" s="207"/>
      <c r="DD14" s="207"/>
      <c r="DE14" s="207"/>
      <c r="DW14" s="207"/>
      <c r="DX14" s="207"/>
      <c r="DY14" s="207"/>
      <c r="DZ14" s="207"/>
    </row>
    <row r="15" spans="1:400" s="141" customFormat="1" ht="29.25" customHeight="1" x14ac:dyDescent="0.25">
      <c r="A15" s="138"/>
      <c r="B15" s="792"/>
      <c r="C15" s="793"/>
      <c r="D15" s="797"/>
      <c r="E15" s="836"/>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7"/>
      <c r="AK15" s="837"/>
      <c r="AL15" s="837"/>
      <c r="AM15" s="837"/>
      <c r="AN15" s="837"/>
      <c r="AO15" s="837"/>
      <c r="AP15" s="837"/>
      <c r="AQ15" s="837"/>
      <c r="AR15" s="837"/>
      <c r="AS15" s="837"/>
      <c r="AT15" s="837"/>
      <c r="AU15" s="837"/>
      <c r="AV15" s="837"/>
      <c r="AW15" s="837"/>
      <c r="AX15" s="837"/>
      <c r="AY15" s="837"/>
      <c r="AZ15" s="837"/>
      <c r="BA15" s="837"/>
      <c r="BB15" s="837"/>
      <c r="BC15" s="837"/>
      <c r="BD15" s="837"/>
      <c r="BE15" s="837"/>
      <c r="BF15" s="837"/>
      <c r="BG15" s="837"/>
      <c r="BH15" s="837"/>
      <c r="BI15" s="837"/>
      <c r="BJ15" s="837"/>
      <c r="BK15" s="837"/>
      <c r="BL15" s="853"/>
      <c r="BM15" s="881"/>
      <c r="BN15" s="881"/>
      <c r="BO15" s="881"/>
      <c r="BP15" s="881"/>
      <c r="BQ15" s="881"/>
      <c r="BR15" s="881"/>
      <c r="BS15" s="881"/>
      <c r="BT15" s="881"/>
      <c r="BU15" s="881"/>
      <c r="BV15" s="881"/>
      <c r="BW15" s="859"/>
      <c r="BX15" s="938"/>
      <c r="DB15" s="207"/>
      <c r="DC15" s="207"/>
      <c r="DD15" s="207"/>
      <c r="DE15" s="207"/>
    </row>
    <row r="16" spans="1:400" s="141" customFormat="1" ht="29.25" customHeight="1" thickBot="1" x14ac:dyDescent="0.3">
      <c r="A16" s="138"/>
      <c r="B16" s="794"/>
      <c r="C16" s="795"/>
      <c r="D16" s="798"/>
      <c r="E16" s="830"/>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1"/>
      <c r="AM16" s="831"/>
      <c r="AN16" s="831"/>
      <c r="AO16" s="831"/>
      <c r="AP16" s="831"/>
      <c r="AQ16" s="831"/>
      <c r="AR16" s="831"/>
      <c r="AS16" s="831"/>
      <c r="AT16" s="831"/>
      <c r="AU16" s="831"/>
      <c r="AV16" s="831"/>
      <c r="AW16" s="831"/>
      <c r="AX16" s="831"/>
      <c r="AY16" s="831"/>
      <c r="AZ16" s="831"/>
      <c r="BA16" s="831"/>
      <c r="BB16" s="831"/>
      <c r="BC16" s="831"/>
      <c r="BD16" s="831"/>
      <c r="BE16" s="831"/>
      <c r="BF16" s="831"/>
      <c r="BG16" s="831"/>
      <c r="BH16" s="831"/>
      <c r="BI16" s="831"/>
      <c r="BJ16" s="831"/>
      <c r="BK16" s="831"/>
      <c r="BL16" s="878"/>
      <c r="BM16" s="882"/>
      <c r="BN16" s="882"/>
      <c r="BO16" s="882"/>
      <c r="BP16" s="882"/>
      <c r="BQ16" s="882"/>
      <c r="BR16" s="882"/>
      <c r="BS16" s="882"/>
      <c r="BT16" s="882"/>
      <c r="BU16" s="882"/>
      <c r="BV16" s="882"/>
      <c r="BW16" s="859"/>
      <c r="BX16" s="938"/>
      <c r="DB16" s="207"/>
      <c r="DC16" s="207"/>
      <c r="DD16" s="207"/>
      <c r="DE16" s="207"/>
    </row>
    <row r="17" spans="1:117" s="141" customFormat="1" ht="20.45" customHeight="1" x14ac:dyDescent="0.25">
      <c r="A17" s="138"/>
      <c r="B17" s="790" t="s">
        <v>46</v>
      </c>
      <c r="C17" s="791"/>
      <c r="D17" s="796" t="s">
        <v>203</v>
      </c>
      <c r="E17" s="932" t="s">
        <v>215</v>
      </c>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932"/>
      <c r="AG17" s="932"/>
      <c r="AH17" s="932"/>
      <c r="AI17" s="932"/>
      <c r="AJ17" s="932"/>
      <c r="AK17" s="932"/>
      <c r="AL17" s="932"/>
      <c r="AM17" s="932"/>
      <c r="AN17" s="932"/>
      <c r="AO17" s="932"/>
      <c r="AP17" s="932"/>
      <c r="AQ17" s="932"/>
      <c r="AR17" s="932"/>
      <c r="AS17" s="932"/>
      <c r="AT17" s="932"/>
      <c r="AU17" s="932"/>
      <c r="AV17" s="932"/>
      <c r="AW17" s="932"/>
      <c r="AX17" s="932"/>
      <c r="AY17" s="932"/>
      <c r="AZ17" s="932"/>
      <c r="BA17" s="932"/>
      <c r="BB17" s="932"/>
      <c r="BC17" s="932"/>
      <c r="BD17" s="932"/>
      <c r="BE17" s="932"/>
      <c r="BF17" s="932"/>
      <c r="BG17" s="932"/>
      <c r="BH17" s="932"/>
      <c r="BI17" s="932"/>
      <c r="BJ17" s="932"/>
      <c r="BK17" s="932"/>
      <c r="BL17" s="932"/>
      <c r="BM17" s="923">
        <f>(IF(AND(Gen!AH32&gt;=18,Gen!AH32&lt;=25),20,IF(AND(Gen!AH32&gt;=26,Gen!AH32&lt;=40),15,IF(AND(Gen!AH32&gt;=41,Gen!AH32&lt;=50),12,IF(AND(Gen!AH32&gt;=51,Gen!AH32&lt;=60),10,IF(AND(Gen!AH32&gt;=61),8,0))))))</f>
        <v>0</v>
      </c>
      <c r="BN17" s="923"/>
      <c r="BO17" s="923"/>
      <c r="BP17" s="923"/>
      <c r="BQ17" s="923"/>
      <c r="BR17" s="923"/>
      <c r="BS17" s="923"/>
      <c r="BT17" s="923"/>
      <c r="BU17" s="923"/>
      <c r="BV17" s="923"/>
      <c r="BW17" s="859"/>
      <c r="BX17" s="938"/>
      <c r="DB17" s="207"/>
      <c r="DC17" s="207"/>
      <c r="DD17" s="207"/>
      <c r="DE17" s="207"/>
      <c r="DF17" s="183"/>
      <c r="DG17" s="183"/>
      <c r="DH17" s="183"/>
      <c r="DI17" s="183"/>
      <c r="DJ17" s="183"/>
      <c r="DK17" s="183"/>
      <c r="DL17" s="183"/>
      <c r="DM17" s="183"/>
    </row>
    <row r="18" spans="1:117" s="141" customFormat="1" ht="20.45" customHeight="1" x14ac:dyDescent="0.25">
      <c r="A18" s="138"/>
      <c r="B18" s="792"/>
      <c r="C18" s="793"/>
      <c r="D18" s="797"/>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3"/>
      <c r="AM18" s="933"/>
      <c r="AN18" s="933"/>
      <c r="AO18" s="933"/>
      <c r="AP18" s="933"/>
      <c r="AQ18" s="933"/>
      <c r="AR18" s="933"/>
      <c r="AS18" s="933"/>
      <c r="AT18" s="933"/>
      <c r="AU18" s="933"/>
      <c r="AV18" s="933"/>
      <c r="AW18" s="933"/>
      <c r="AX18" s="933"/>
      <c r="AY18" s="933"/>
      <c r="AZ18" s="933"/>
      <c r="BA18" s="933"/>
      <c r="BB18" s="933"/>
      <c r="BC18" s="933"/>
      <c r="BD18" s="933"/>
      <c r="BE18" s="933"/>
      <c r="BF18" s="933"/>
      <c r="BG18" s="933"/>
      <c r="BH18" s="933"/>
      <c r="BI18" s="933"/>
      <c r="BJ18" s="933"/>
      <c r="BK18" s="933"/>
      <c r="BL18" s="933"/>
      <c r="BM18" s="924"/>
      <c r="BN18" s="924"/>
      <c r="BO18" s="924"/>
      <c r="BP18" s="924"/>
      <c r="BQ18" s="924"/>
      <c r="BR18" s="924"/>
      <c r="BS18" s="924"/>
      <c r="BT18" s="924"/>
      <c r="BU18" s="924"/>
      <c r="BV18" s="924"/>
      <c r="BW18" s="859"/>
      <c r="BX18" s="938"/>
      <c r="DB18" s="207"/>
      <c r="DC18" s="207"/>
      <c r="DD18" s="207"/>
      <c r="DE18" s="207"/>
      <c r="DF18" s="183"/>
      <c r="DG18" s="183"/>
      <c r="DH18" s="183"/>
      <c r="DI18" s="183"/>
      <c r="DJ18" s="183"/>
      <c r="DK18" s="183"/>
      <c r="DL18" s="183"/>
      <c r="DM18" s="183"/>
    </row>
    <row r="19" spans="1:117" s="141" customFormat="1" ht="20.45" customHeight="1" x14ac:dyDescent="0.25">
      <c r="A19" s="138"/>
      <c r="B19" s="792"/>
      <c r="C19" s="793"/>
      <c r="D19" s="797"/>
      <c r="E19" s="933"/>
      <c r="F19" s="933"/>
      <c r="G19" s="933"/>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3"/>
      <c r="AN19" s="933"/>
      <c r="AO19" s="933"/>
      <c r="AP19" s="933"/>
      <c r="AQ19" s="933"/>
      <c r="AR19" s="933"/>
      <c r="AS19" s="933"/>
      <c r="AT19" s="933"/>
      <c r="AU19" s="933"/>
      <c r="AV19" s="933"/>
      <c r="AW19" s="933"/>
      <c r="AX19" s="933"/>
      <c r="AY19" s="933"/>
      <c r="AZ19" s="933"/>
      <c r="BA19" s="933"/>
      <c r="BB19" s="933"/>
      <c r="BC19" s="933"/>
      <c r="BD19" s="933"/>
      <c r="BE19" s="933"/>
      <c r="BF19" s="933"/>
      <c r="BG19" s="933"/>
      <c r="BH19" s="933"/>
      <c r="BI19" s="933"/>
      <c r="BJ19" s="933"/>
      <c r="BK19" s="933"/>
      <c r="BL19" s="933"/>
      <c r="BM19" s="924"/>
      <c r="BN19" s="924"/>
      <c r="BO19" s="924"/>
      <c r="BP19" s="924"/>
      <c r="BQ19" s="924"/>
      <c r="BR19" s="924"/>
      <c r="BS19" s="924"/>
      <c r="BT19" s="924"/>
      <c r="BU19" s="924"/>
      <c r="BV19" s="924"/>
      <c r="BW19" s="859"/>
      <c r="BX19" s="938"/>
      <c r="DB19" s="207"/>
      <c r="DC19" s="207"/>
      <c r="DD19" s="207"/>
      <c r="DE19" s="207"/>
      <c r="DF19" s="183"/>
      <c r="DG19" s="183"/>
      <c r="DH19" s="183"/>
      <c r="DI19" s="183"/>
      <c r="DJ19" s="183"/>
      <c r="DK19" s="183"/>
      <c r="DL19" s="183"/>
      <c r="DM19" s="183"/>
    </row>
    <row r="20" spans="1:117" s="141" customFormat="1" ht="120" customHeight="1" thickBot="1" x14ac:dyDescent="0.3">
      <c r="A20" s="138"/>
      <c r="B20" s="794"/>
      <c r="C20" s="795"/>
      <c r="D20" s="798"/>
      <c r="E20" s="934"/>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934"/>
      <c r="AK20" s="934"/>
      <c r="AL20" s="934"/>
      <c r="AM20" s="934"/>
      <c r="AN20" s="934"/>
      <c r="AO20" s="934"/>
      <c r="AP20" s="934"/>
      <c r="AQ20" s="934"/>
      <c r="AR20" s="934"/>
      <c r="AS20" s="934"/>
      <c r="AT20" s="934"/>
      <c r="AU20" s="934"/>
      <c r="AV20" s="934"/>
      <c r="AW20" s="934"/>
      <c r="AX20" s="934"/>
      <c r="AY20" s="934"/>
      <c r="AZ20" s="934"/>
      <c r="BA20" s="934"/>
      <c r="BB20" s="934"/>
      <c r="BC20" s="934"/>
      <c r="BD20" s="934"/>
      <c r="BE20" s="934"/>
      <c r="BF20" s="934"/>
      <c r="BG20" s="934"/>
      <c r="BH20" s="934"/>
      <c r="BI20" s="934"/>
      <c r="BJ20" s="934"/>
      <c r="BK20" s="934"/>
      <c r="BL20" s="934"/>
      <c r="BM20" s="925"/>
      <c r="BN20" s="925"/>
      <c r="BO20" s="925"/>
      <c r="BP20" s="925"/>
      <c r="BQ20" s="925"/>
      <c r="BR20" s="925"/>
      <c r="BS20" s="925"/>
      <c r="BT20" s="925"/>
      <c r="BU20" s="925"/>
      <c r="BV20" s="925"/>
      <c r="BW20" s="860"/>
      <c r="BX20" s="939"/>
      <c r="DB20" s="207"/>
      <c r="DC20" s="207"/>
      <c r="DD20" s="207"/>
      <c r="DE20" s="207"/>
      <c r="DF20" s="184"/>
      <c r="DG20" s="184"/>
      <c r="DH20" s="184"/>
      <c r="DI20" s="184"/>
      <c r="DJ20" s="184"/>
      <c r="DK20" s="184"/>
      <c r="DL20" s="184"/>
      <c r="DM20" s="184"/>
    </row>
    <row r="21" spans="1:117" s="141" customFormat="1" ht="20.45" customHeight="1" x14ac:dyDescent="0.25">
      <c r="A21" s="138"/>
      <c r="B21" s="790" t="s">
        <v>47</v>
      </c>
      <c r="C21" s="791"/>
      <c r="D21" s="926" t="s">
        <v>216</v>
      </c>
      <c r="E21" s="755" t="s">
        <v>242</v>
      </c>
      <c r="F21" s="746"/>
      <c r="G21" s="746"/>
      <c r="H21" s="746"/>
      <c r="I21" s="746"/>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6"/>
      <c r="AM21" s="746"/>
      <c r="AN21" s="746"/>
      <c r="AO21" s="746"/>
      <c r="AP21" s="746"/>
      <c r="AQ21" s="746"/>
      <c r="AR21" s="746"/>
      <c r="AS21" s="746"/>
      <c r="AT21" s="746"/>
      <c r="AU21" s="746"/>
      <c r="AV21" s="746"/>
      <c r="AW21" s="746"/>
      <c r="AX21" s="746"/>
      <c r="AY21" s="746"/>
      <c r="AZ21" s="746"/>
      <c r="BA21" s="746"/>
      <c r="BB21" s="746"/>
      <c r="BC21" s="746"/>
      <c r="BD21" s="746"/>
      <c r="BE21" s="746"/>
      <c r="BF21" s="746"/>
      <c r="BG21" s="746"/>
      <c r="BH21" s="746"/>
      <c r="BI21" s="746"/>
      <c r="BJ21" s="746"/>
      <c r="BK21" s="746"/>
      <c r="BL21" s="746"/>
      <c r="BM21" s="929">
        <f>IF(COUNTIF(U24:W29,"X")&gt;1,"Non consentito inserire più di una X",IF(U24="X",12,IF(U26="X",15,IF(U28="X",18,0))))</f>
        <v>0</v>
      </c>
      <c r="BN21" s="929"/>
      <c r="BO21" s="929"/>
      <c r="BP21" s="929"/>
      <c r="BQ21" s="929"/>
      <c r="BR21" s="929"/>
      <c r="BS21" s="929"/>
      <c r="BT21" s="929"/>
      <c r="BU21" s="929"/>
      <c r="BV21" s="929"/>
      <c r="BW21" s="858" t="s">
        <v>236</v>
      </c>
      <c r="BX21" s="937">
        <f>BM21</f>
        <v>0</v>
      </c>
      <c r="DB21" s="207"/>
      <c r="DC21" s="207"/>
      <c r="DD21" s="207"/>
      <c r="DE21" s="207"/>
      <c r="DF21" s="183"/>
      <c r="DG21" s="183"/>
      <c r="DH21" s="183"/>
      <c r="DI21" s="183"/>
      <c r="DJ21" s="183"/>
      <c r="DK21" s="183"/>
      <c r="DL21" s="183"/>
      <c r="DM21" s="183"/>
    </row>
    <row r="22" spans="1:117" s="141" customFormat="1" ht="20.45" customHeight="1" x14ac:dyDescent="0.25">
      <c r="A22" s="138"/>
      <c r="B22" s="792"/>
      <c r="C22" s="793"/>
      <c r="D22" s="927"/>
      <c r="E22" s="749"/>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49"/>
      <c r="AH22" s="749"/>
      <c r="AI22" s="749"/>
      <c r="AJ22" s="749"/>
      <c r="AK22" s="749"/>
      <c r="AL22" s="749"/>
      <c r="AM22" s="749"/>
      <c r="AN22" s="749"/>
      <c r="AO22" s="749"/>
      <c r="AP22" s="749"/>
      <c r="AQ22" s="749"/>
      <c r="AR22" s="749"/>
      <c r="AS22" s="749"/>
      <c r="AT22" s="749"/>
      <c r="AU22" s="749"/>
      <c r="AV22" s="749"/>
      <c r="AW22" s="749"/>
      <c r="AX22" s="749"/>
      <c r="AY22" s="749"/>
      <c r="AZ22" s="749"/>
      <c r="BA22" s="749"/>
      <c r="BB22" s="749"/>
      <c r="BC22" s="749"/>
      <c r="BD22" s="749"/>
      <c r="BE22" s="749"/>
      <c r="BF22" s="749"/>
      <c r="BG22" s="749"/>
      <c r="BH22" s="749"/>
      <c r="BI22" s="749"/>
      <c r="BJ22" s="749"/>
      <c r="BK22" s="749"/>
      <c r="BL22" s="749"/>
      <c r="BM22" s="930"/>
      <c r="BN22" s="930"/>
      <c r="BO22" s="930"/>
      <c r="BP22" s="930"/>
      <c r="BQ22" s="930"/>
      <c r="BR22" s="930"/>
      <c r="BS22" s="930"/>
      <c r="BT22" s="930"/>
      <c r="BU22" s="930"/>
      <c r="BV22" s="930"/>
      <c r="BW22" s="859"/>
      <c r="BX22" s="944"/>
      <c r="DB22" s="207"/>
      <c r="DC22" s="207"/>
      <c r="DD22" s="207"/>
      <c r="DE22" s="207"/>
      <c r="DF22" s="183"/>
      <c r="DG22" s="183"/>
      <c r="DH22" s="183"/>
      <c r="DI22" s="183"/>
      <c r="DJ22" s="183"/>
      <c r="DK22" s="183"/>
      <c r="DL22" s="183"/>
      <c r="DM22" s="183"/>
    </row>
    <row r="23" spans="1:117" s="141" customFormat="1" ht="92.25" customHeight="1" x14ac:dyDescent="0.25">
      <c r="A23" s="138"/>
      <c r="B23" s="792"/>
      <c r="C23" s="793"/>
      <c r="D23" s="927"/>
      <c r="E23" s="749"/>
      <c r="F23" s="749"/>
      <c r="G23" s="749"/>
      <c r="H23" s="749"/>
      <c r="I23" s="749"/>
      <c r="J23" s="749"/>
      <c r="K23" s="749"/>
      <c r="L23" s="749"/>
      <c r="M23" s="749"/>
      <c r="N23" s="749"/>
      <c r="O23" s="749"/>
      <c r="P23" s="749"/>
      <c r="Q23" s="749"/>
      <c r="R23" s="749"/>
      <c r="S23" s="749"/>
      <c r="T23" s="749"/>
      <c r="U23" s="749"/>
      <c r="V23" s="749"/>
      <c r="W23" s="749"/>
      <c r="X23" s="749"/>
      <c r="Y23" s="749"/>
      <c r="Z23" s="749"/>
      <c r="AA23" s="749"/>
      <c r="AB23" s="749"/>
      <c r="AC23" s="749"/>
      <c r="AD23" s="749"/>
      <c r="AE23" s="749"/>
      <c r="AF23" s="749"/>
      <c r="AG23" s="749"/>
      <c r="AH23" s="749"/>
      <c r="AI23" s="749"/>
      <c r="AJ23" s="749"/>
      <c r="AK23" s="749"/>
      <c r="AL23" s="749"/>
      <c r="AM23" s="749"/>
      <c r="AN23" s="749"/>
      <c r="AO23" s="749"/>
      <c r="AP23" s="749"/>
      <c r="AQ23" s="749"/>
      <c r="AR23" s="749"/>
      <c r="AS23" s="749"/>
      <c r="AT23" s="749"/>
      <c r="AU23" s="749"/>
      <c r="AV23" s="749"/>
      <c r="AW23" s="749"/>
      <c r="AX23" s="749"/>
      <c r="AY23" s="749"/>
      <c r="AZ23" s="749"/>
      <c r="BA23" s="749"/>
      <c r="BB23" s="749"/>
      <c r="BC23" s="749"/>
      <c r="BD23" s="749"/>
      <c r="BE23" s="749"/>
      <c r="BF23" s="749"/>
      <c r="BG23" s="749"/>
      <c r="BH23" s="749"/>
      <c r="BI23" s="749"/>
      <c r="BJ23" s="749"/>
      <c r="BK23" s="749"/>
      <c r="BL23" s="749"/>
      <c r="BM23" s="930"/>
      <c r="BN23" s="930"/>
      <c r="BO23" s="930"/>
      <c r="BP23" s="930"/>
      <c r="BQ23" s="930"/>
      <c r="BR23" s="930"/>
      <c r="BS23" s="930"/>
      <c r="BT23" s="930"/>
      <c r="BU23" s="930"/>
      <c r="BV23" s="930"/>
      <c r="BW23" s="859"/>
      <c r="BX23" s="944"/>
      <c r="DB23" s="207"/>
      <c r="DC23" s="207"/>
      <c r="DD23" s="207"/>
      <c r="DE23" s="207"/>
      <c r="DF23" s="183"/>
      <c r="DG23" s="183"/>
      <c r="DH23" s="183"/>
      <c r="DI23" s="183"/>
      <c r="DJ23" s="183"/>
      <c r="DK23" s="183"/>
      <c r="DL23" s="183"/>
      <c r="DM23" s="183"/>
    </row>
    <row r="24" spans="1:117" s="141" customFormat="1" ht="37.5" customHeight="1" x14ac:dyDescent="0.25">
      <c r="A24" s="138"/>
      <c r="B24" s="792"/>
      <c r="C24" s="793"/>
      <c r="D24" s="927"/>
      <c r="E24" s="809" t="s">
        <v>217</v>
      </c>
      <c r="F24" s="810"/>
      <c r="G24" s="810"/>
      <c r="H24" s="810"/>
      <c r="I24" s="810"/>
      <c r="J24" s="810"/>
      <c r="K24" s="810"/>
      <c r="L24" s="810"/>
      <c r="M24" s="810"/>
      <c r="N24" s="810"/>
      <c r="O24" s="810"/>
      <c r="P24" s="810"/>
      <c r="Q24" s="810"/>
      <c r="R24" s="810"/>
      <c r="S24" s="810"/>
      <c r="T24" s="810"/>
      <c r="U24" s="902" t="str">
        <f>IF('DescrCritSel '!U22="X","X","")</f>
        <v/>
      </c>
      <c r="V24" s="903"/>
      <c r="W24" s="903"/>
      <c r="X24" s="303"/>
      <c r="Y24" s="246"/>
      <c r="Z24" s="935"/>
      <c r="AA24" s="935"/>
      <c r="AB24" s="935"/>
      <c r="AC24" s="935"/>
      <c r="AD24" s="935"/>
      <c r="AE24" s="935"/>
      <c r="AF24" s="935"/>
      <c r="AG24" s="935"/>
      <c r="AH24" s="935"/>
      <c r="AI24" s="935"/>
      <c r="AJ24" s="935"/>
      <c r="AK24" s="935"/>
      <c r="AL24" s="935"/>
      <c r="AM24" s="935"/>
      <c r="AN24" s="935"/>
      <c r="AO24" s="935"/>
      <c r="AP24" s="935"/>
      <c r="AQ24" s="935"/>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930"/>
      <c r="BN24" s="930"/>
      <c r="BO24" s="930"/>
      <c r="BP24" s="930"/>
      <c r="BQ24" s="930"/>
      <c r="BR24" s="930"/>
      <c r="BS24" s="930"/>
      <c r="BT24" s="930"/>
      <c r="BU24" s="930"/>
      <c r="BV24" s="930"/>
      <c r="BW24" s="859"/>
      <c r="BX24" s="944"/>
      <c r="DB24" s="207"/>
      <c r="DC24" s="207"/>
      <c r="DD24" s="207"/>
      <c r="DE24" s="207"/>
      <c r="DF24" s="184"/>
      <c r="DG24" s="184"/>
      <c r="DH24" s="184"/>
      <c r="DI24" s="184"/>
      <c r="DJ24" s="184"/>
      <c r="DK24" s="184"/>
      <c r="DL24" s="184"/>
      <c r="DM24" s="184"/>
    </row>
    <row r="25" spans="1:117" s="141" customFormat="1" ht="20.25" hidden="1" customHeight="1" x14ac:dyDescent="0.25">
      <c r="A25" s="138"/>
      <c r="B25" s="792"/>
      <c r="C25" s="793"/>
      <c r="D25" s="927"/>
      <c r="E25" s="809"/>
      <c r="F25" s="810"/>
      <c r="G25" s="810"/>
      <c r="H25" s="810"/>
      <c r="I25" s="810"/>
      <c r="J25" s="810"/>
      <c r="K25" s="810"/>
      <c r="L25" s="810"/>
      <c r="M25" s="810"/>
      <c r="N25" s="810"/>
      <c r="O25" s="810"/>
      <c r="P25" s="810"/>
      <c r="Q25" s="810"/>
      <c r="R25" s="810"/>
      <c r="S25" s="810"/>
      <c r="T25" s="810"/>
      <c r="U25" s="903"/>
      <c r="V25" s="903"/>
      <c r="W25" s="903"/>
      <c r="X25" s="303"/>
      <c r="Y25" s="246"/>
      <c r="Z25" s="246"/>
      <c r="AA25" s="246"/>
      <c r="AB25" s="813"/>
      <c r="AC25" s="814"/>
      <c r="AD25" s="814"/>
      <c r="AE25" s="814"/>
      <c r="AF25" s="814"/>
      <c r="AG25" s="814"/>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930"/>
      <c r="BN25" s="930"/>
      <c r="BO25" s="930"/>
      <c r="BP25" s="930"/>
      <c r="BQ25" s="930"/>
      <c r="BR25" s="930"/>
      <c r="BS25" s="930"/>
      <c r="BT25" s="930"/>
      <c r="BU25" s="930"/>
      <c r="BV25" s="930"/>
      <c r="BW25" s="859"/>
      <c r="BX25" s="944"/>
      <c r="DB25" s="207"/>
      <c r="DC25" s="207"/>
      <c r="DD25" s="207"/>
      <c r="DE25" s="207"/>
      <c r="DF25" s="184"/>
      <c r="DG25" s="184"/>
      <c r="DH25" s="184"/>
      <c r="DI25" s="184"/>
      <c r="DJ25" s="184"/>
      <c r="DK25" s="184"/>
      <c r="DL25" s="184"/>
      <c r="DM25" s="184"/>
    </row>
    <row r="26" spans="1:117" s="141" customFormat="1" ht="20.45" customHeight="1" x14ac:dyDescent="0.25">
      <c r="A26" s="138"/>
      <c r="B26" s="792"/>
      <c r="C26" s="793"/>
      <c r="D26" s="927"/>
      <c r="E26" s="809" t="s">
        <v>164</v>
      </c>
      <c r="F26" s="810"/>
      <c r="G26" s="810"/>
      <c r="H26" s="810"/>
      <c r="I26" s="810"/>
      <c r="J26" s="810"/>
      <c r="K26" s="810"/>
      <c r="L26" s="810"/>
      <c r="M26" s="810"/>
      <c r="N26" s="810"/>
      <c r="O26" s="810"/>
      <c r="P26" s="810"/>
      <c r="Q26" s="810"/>
      <c r="R26" s="810"/>
      <c r="S26" s="810"/>
      <c r="T26" s="810"/>
      <c r="U26" s="902" t="str">
        <f>IF('DescrCritSel '!U24="X","X","")</f>
        <v/>
      </c>
      <c r="V26" s="903"/>
      <c r="W26" s="903"/>
      <c r="X26" s="303"/>
      <c r="Y26" s="246"/>
      <c r="Z26" s="246"/>
      <c r="AA26" s="246"/>
      <c r="AB26" s="246"/>
      <c r="AC26" s="246"/>
      <c r="AD26" s="246"/>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930"/>
      <c r="BN26" s="930"/>
      <c r="BO26" s="930"/>
      <c r="BP26" s="930"/>
      <c r="BQ26" s="930"/>
      <c r="BR26" s="930"/>
      <c r="BS26" s="930"/>
      <c r="BT26" s="930"/>
      <c r="BU26" s="930"/>
      <c r="BV26" s="930"/>
      <c r="BW26" s="859"/>
      <c r="BX26" s="944"/>
      <c r="DB26" s="207"/>
      <c r="DC26" s="207"/>
      <c r="DD26" s="207"/>
      <c r="DE26" s="207"/>
      <c r="DF26" s="184"/>
      <c r="DG26" s="184"/>
      <c r="DH26" s="184"/>
      <c r="DI26" s="184"/>
      <c r="DJ26" s="184"/>
      <c r="DK26" s="184"/>
      <c r="DL26" s="184"/>
      <c r="DM26" s="184"/>
    </row>
    <row r="27" spans="1:117" s="141" customFormat="1" ht="20.45" customHeight="1" x14ac:dyDescent="0.25">
      <c r="A27" s="138"/>
      <c r="B27" s="792"/>
      <c r="C27" s="793"/>
      <c r="D27" s="927"/>
      <c r="E27" s="809"/>
      <c r="F27" s="810"/>
      <c r="G27" s="810"/>
      <c r="H27" s="810"/>
      <c r="I27" s="810"/>
      <c r="J27" s="810"/>
      <c r="K27" s="810"/>
      <c r="L27" s="810"/>
      <c r="M27" s="810"/>
      <c r="N27" s="810"/>
      <c r="O27" s="810"/>
      <c r="P27" s="810"/>
      <c r="Q27" s="810"/>
      <c r="R27" s="810"/>
      <c r="S27" s="810"/>
      <c r="T27" s="810"/>
      <c r="U27" s="903"/>
      <c r="V27" s="903"/>
      <c r="W27" s="903"/>
      <c r="X27" s="303"/>
      <c r="Y27" s="246"/>
      <c r="Z27" s="246"/>
      <c r="AA27" s="246"/>
      <c r="AB27" s="246"/>
      <c r="AC27" s="246"/>
      <c r="AD27" s="246"/>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930"/>
      <c r="BN27" s="930"/>
      <c r="BO27" s="930"/>
      <c r="BP27" s="930"/>
      <c r="BQ27" s="930"/>
      <c r="BR27" s="930"/>
      <c r="BS27" s="930"/>
      <c r="BT27" s="930"/>
      <c r="BU27" s="930"/>
      <c r="BV27" s="930"/>
      <c r="BW27" s="859"/>
      <c r="BX27" s="944"/>
      <c r="DB27" s="207"/>
      <c r="DC27" s="207"/>
      <c r="DD27" s="207"/>
      <c r="DE27" s="207"/>
      <c r="DF27" s="184"/>
      <c r="DG27" s="184"/>
      <c r="DH27" s="184"/>
      <c r="DI27" s="184"/>
      <c r="DJ27" s="184"/>
      <c r="DK27" s="184"/>
      <c r="DL27" s="184"/>
      <c r="DM27" s="184"/>
    </row>
    <row r="28" spans="1:117" s="141" customFormat="1" ht="20.45" customHeight="1" x14ac:dyDescent="0.25">
      <c r="A28" s="138"/>
      <c r="B28" s="792"/>
      <c r="C28" s="793"/>
      <c r="D28" s="927"/>
      <c r="E28" s="809" t="s">
        <v>165</v>
      </c>
      <c r="F28" s="810"/>
      <c r="G28" s="810"/>
      <c r="H28" s="810"/>
      <c r="I28" s="810"/>
      <c r="J28" s="810"/>
      <c r="K28" s="810"/>
      <c r="L28" s="810"/>
      <c r="M28" s="810"/>
      <c r="N28" s="810"/>
      <c r="O28" s="810"/>
      <c r="P28" s="810"/>
      <c r="Q28" s="810"/>
      <c r="R28" s="810"/>
      <c r="S28" s="810"/>
      <c r="T28" s="810"/>
      <c r="U28" s="902" t="str">
        <f>IF('DescrCritSel '!U26="X","X","")</f>
        <v/>
      </c>
      <c r="V28" s="903"/>
      <c r="W28" s="903"/>
      <c r="X28" s="303"/>
      <c r="Y28" s="246"/>
      <c r="Z28" s="246"/>
      <c r="AA28" s="246"/>
      <c r="AB28" s="246"/>
      <c r="AC28" s="246"/>
      <c r="AD28" s="246"/>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930"/>
      <c r="BN28" s="930"/>
      <c r="BO28" s="930"/>
      <c r="BP28" s="930"/>
      <c r="BQ28" s="930"/>
      <c r="BR28" s="930"/>
      <c r="BS28" s="930"/>
      <c r="BT28" s="930"/>
      <c r="BU28" s="930"/>
      <c r="BV28" s="930"/>
      <c r="BW28" s="859"/>
      <c r="BX28" s="944"/>
      <c r="DB28" s="207"/>
      <c r="DC28" s="207"/>
      <c r="DD28" s="207"/>
      <c r="DE28" s="207"/>
      <c r="DF28" s="184"/>
      <c r="DG28" s="184"/>
      <c r="DH28" s="184"/>
      <c r="DI28" s="184"/>
      <c r="DJ28" s="184"/>
      <c r="DK28" s="184"/>
      <c r="DL28" s="184"/>
      <c r="DM28" s="184"/>
    </row>
    <row r="29" spans="1:117" s="141" customFormat="1" ht="20.45" customHeight="1" thickBot="1" x14ac:dyDescent="0.3">
      <c r="A29" s="138"/>
      <c r="B29" s="794"/>
      <c r="C29" s="795"/>
      <c r="D29" s="928"/>
      <c r="E29" s="811"/>
      <c r="F29" s="812"/>
      <c r="G29" s="812"/>
      <c r="H29" s="812"/>
      <c r="I29" s="812"/>
      <c r="J29" s="812"/>
      <c r="K29" s="812"/>
      <c r="L29" s="812"/>
      <c r="M29" s="812"/>
      <c r="N29" s="812"/>
      <c r="O29" s="812"/>
      <c r="P29" s="812"/>
      <c r="Q29" s="812"/>
      <c r="R29" s="812"/>
      <c r="S29" s="812"/>
      <c r="T29" s="812"/>
      <c r="U29" s="936"/>
      <c r="V29" s="936"/>
      <c r="W29" s="936"/>
      <c r="X29" s="304"/>
      <c r="Y29" s="185"/>
      <c r="Z29" s="185"/>
      <c r="AA29" s="185"/>
      <c r="AB29" s="185"/>
      <c r="AC29" s="185"/>
      <c r="AD29" s="185"/>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931"/>
      <c r="BN29" s="931"/>
      <c r="BO29" s="931"/>
      <c r="BP29" s="931"/>
      <c r="BQ29" s="931"/>
      <c r="BR29" s="931"/>
      <c r="BS29" s="931"/>
      <c r="BT29" s="931"/>
      <c r="BU29" s="931"/>
      <c r="BV29" s="931"/>
      <c r="BW29" s="860"/>
      <c r="BX29" s="945"/>
      <c r="DB29" s="207"/>
      <c r="DC29" s="207"/>
      <c r="DD29" s="207"/>
      <c r="DE29" s="207"/>
      <c r="DF29" s="184"/>
      <c r="DG29" s="184"/>
      <c r="DH29" s="184"/>
      <c r="DI29" s="184"/>
      <c r="DJ29" s="184"/>
      <c r="DK29" s="184"/>
      <c r="DL29" s="184"/>
      <c r="DM29" s="184"/>
    </row>
    <row r="30" spans="1:117" s="141" customFormat="1" ht="25.7" customHeight="1" x14ac:dyDescent="0.25">
      <c r="A30" s="138"/>
      <c r="B30" s="790" t="s">
        <v>48</v>
      </c>
      <c r="C30" s="791"/>
      <c r="D30" s="913" t="s">
        <v>210</v>
      </c>
      <c r="E30" s="755" t="s">
        <v>218</v>
      </c>
      <c r="F30" s="904"/>
      <c r="G30" s="904"/>
      <c r="H30" s="904"/>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4"/>
      <c r="AF30" s="904"/>
      <c r="AG30" s="904"/>
      <c r="AH30" s="904"/>
      <c r="AI30" s="904"/>
      <c r="AJ30" s="904"/>
      <c r="AK30" s="904"/>
      <c r="AL30" s="904"/>
      <c r="AM30" s="904"/>
      <c r="AN30" s="904"/>
      <c r="AO30" s="904"/>
      <c r="AP30" s="904"/>
      <c r="AQ30" s="904"/>
      <c r="AR30" s="904"/>
      <c r="AS30" s="904"/>
      <c r="AT30" s="904"/>
      <c r="AU30" s="904"/>
      <c r="AV30" s="904"/>
      <c r="AW30" s="904"/>
      <c r="AX30" s="904"/>
      <c r="AY30" s="904"/>
      <c r="AZ30" s="904"/>
      <c r="BA30" s="904"/>
      <c r="BB30" s="904"/>
      <c r="BC30" s="904"/>
      <c r="BD30" s="904"/>
      <c r="BE30" s="904"/>
      <c r="BF30" s="904"/>
      <c r="BG30" s="904"/>
      <c r="BH30" s="904"/>
      <c r="BI30" s="904"/>
      <c r="BJ30" s="904"/>
      <c r="BK30" s="904"/>
      <c r="BL30" s="904"/>
      <c r="BM30" s="880">
        <f>IF(AND('DescrCritSel '!U31&gt;=10000,'DescrCritSel '!U31&lt;=25000),13,IF(AND('DescrCritSel '!U31&gt;=25001,'DescrCritSel '!U31&lt;=50000),9,0))</f>
        <v>0</v>
      </c>
      <c r="BN30" s="880"/>
      <c r="BO30" s="880"/>
      <c r="BP30" s="880"/>
      <c r="BQ30" s="880"/>
      <c r="BR30" s="880"/>
      <c r="BS30" s="880"/>
      <c r="BT30" s="880"/>
      <c r="BU30" s="880"/>
      <c r="BV30" s="880"/>
      <c r="BW30" s="858" t="s">
        <v>237</v>
      </c>
      <c r="BX30" s="861">
        <f>BM30</f>
        <v>0</v>
      </c>
      <c r="DB30" s="187"/>
      <c r="DC30" s="187"/>
      <c r="DD30" s="187"/>
      <c r="DE30" s="187"/>
      <c r="DF30" s="187"/>
      <c r="DG30" s="187"/>
      <c r="DH30" s="187"/>
      <c r="DI30" s="187"/>
      <c r="DJ30" s="187"/>
      <c r="DK30" s="187"/>
      <c r="DL30" s="187"/>
      <c r="DM30" s="187"/>
    </row>
    <row r="31" spans="1:117" s="141" customFormat="1" ht="25.7" customHeight="1" x14ac:dyDescent="0.25">
      <c r="A31" s="138"/>
      <c r="B31" s="792"/>
      <c r="C31" s="793"/>
      <c r="D31" s="846"/>
      <c r="E31" s="905"/>
      <c r="F31" s="905"/>
      <c r="G31" s="905"/>
      <c r="H31" s="905"/>
      <c r="I31" s="905"/>
      <c r="J31" s="905"/>
      <c r="K31" s="905"/>
      <c r="L31" s="905"/>
      <c r="M31" s="905"/>
      <c r="N31" s="905"/>
      <c r="O31" s="905"/>
      <c r="P31" s="905"/>
      <c r="Q31" s="905"/>
      <c r="R31" s="905"/>
      <c r="S31" s="905"/>
      <c r="T31" s="905"/>
      <c r="U31" s="905"/>
      <c r="V31" s="905"/>
      <c r="W31" s="905"/>
      <c r="X31" s="905"/>
      <c r="Y31" s="905"/>
      <c r="Z31" s="905"/>
      <c r="AA31" s="905"/>
      <c r="AB31" s="905"/>
      <c r="AC31" s="905"/>
      <c r="AD31" s="905"/>
      <c r="AE31" s="905"/>
      <c r="AF31" s="905"/>
      <c r="AG31" s="905"/>
      <c r="AH31" s="905"/>
      <c r="AI31" s="905"/>
      <c r="AJ31" s="905"/>
      <c r="AK31" s="905"/>
      <c r="AL31" s="905"/>
      <c r="AM31" s="905"/>
      <c r="AN31" s="905"/>
      <c r="AO31" s="905"/>
      <c r="AP31" s="905"/>
      <c r="AQ31" s="905"/>
      <c r="AR31" s="905"/>
      <c r="AS31" s="905"/>
      <c r="AT31" s="905"/>
      <c r="AU31" s="905"/>
      <c r="AV31" s="905"/>
      <c r="AW31" s="905"/>
      <c r="AX31" s="905"/>
      <c r="AY31" s="905"/>
      <c r="AZ31" s="905"/>
      <c r="BA31" s="905"/>
      <c r="BB31" s="905"/>
      <c r="BC31" s="905"/>
      <c r="BD31" s="905"/>
      <c r="BE31" s="905"/>
      <c r="BF31" s="905"/>
      <c r="BG31" s="905"/>
      <c r="BH31" s="905"/>
      <c r="BI31" s="905"/>
      <c r="BJ31" s="905"/>
      <c r="BK31" s="905"/>
      <c r="BL31" s="905"/>
      <c r="BM31" s="881"/>
      <c r="BN31" s="881"/>
      <c r="BO31" s="881"/>
      <c r="BP31" s="881"/>
      <c r="BQ31" s="881"/>
      <c r="BR31" s="881"/>
      <c r="BS31" s="881"/>
      <c r="BT31" s="881"/>
      <c r="BU31" s="881"/>
      <c r="BV31" s="881"/>
      <c r="BW31" s="859"/>
      <c r="BX31" s="862"/>
      <c r="DB31" s="187"/>
      <c r="DC31" s="187"/>
      <c r="DD31" s="187"/>
      <c r="DE31" s="187"/>
      <c r="DF31" s="187"/>
      <c r="DG31" s="187"/>
      <c r="DH31" s="187"/>
      <c r="DI31" s="187"/>
      <c r="DJ31" s="187"/>
      <c r="DK31" s="187"/>
      <c r="DL31" s="187"/>
      <c r="DM31" s="187"/>
    </row>
    <row r="32" spans="1:117" s="141" customFormat="1" ht="82.5" customHeight="1" x14ac:dyDescent="0.25">
      <c r="A32" s="138"/>
      <c r="B32" s="792"/>
      <c r="C32" s="793"/>
      <c r="D32" s="846"/>
      <c r="E32" s="906"/>
      <c r="F32" s="906"/>
      <c r="G32" s="906"/>
      <c r="H32" s="906"/>
      <c r="I32" s="906"/>
      <c r="J32" s="906"/>
      <c r="K32" s="906"/>
      <c r="L32" s="906"/>
      <c r="M32" s="906"/>
      <c r="N32" s="906"/>
      <c r="O32" s="906"/>
      <c r="P32" s="906"/>
      <c r="Q32" s="906"/>
      <c r="R32" s="906"/>
      <c r="S32" s="906"/>
      <c r="T32" s="906"/>
      <c r="U32" s="905"/>
      <c r="V32" s="905"/>
      <c r="W32" s="905"/>
      <c r="X32" s="905"/>
      <c r="Y32" s="905"/>
      <c r="Z32" s="905"/>
      <c r="AA32" s="905"/>
      <c r="AB32" s="905"/>
      <c r="AC32" s="905"/>
      <c r="AD32" s="905"/>
      <c r="AE32" s="905"/>
      <c r="AF32" s="905"/>
      <c r="AG32" s="905"/>
      <c r="AH32" s="905"/>
      <c r="AI32" s="905"/>
      <c r="AJ32" s="905"/>
      <c r="AK32" s="905"/>
      <c r="AL32" s="905"/>
      <c r="AM32" s="905"/>
      <c r="AN32" s="905"/>
      <c r="AO32" s="905"/>
      <c r="AP32" s="905"/>
      <c r="AQ32" s="905"/>
      <c r="AR32" s="905"/>
      <c r="AS32" s="905"/>
      <c r="AT32" s="905"/>
      <c r="AU32" s="905"/>
      <c r="AV32" s="905"/>
      <c r="AW32" s="905"/>
      <c r="AX32" s="905"/>
      <c r="AY32" s="905"/>
      <c r="AZ32" s="905"/>
      <c r="BA32" s="905"/>
      <c r="BB32" s="905"/>
      <c r="BC32" s="905"/>
      <c r="BD32" s="905"/>
      <c r="BE32" s="905"/>
      <c r="BF32" s="905"/>
      <c r="BG32" s="905"/>
      <c r="BH32" s="905"/>
      <c r="BI32" s="905"/>
      <c r="BJ32" s="905"/>
      <c r="BK32" s="905"/>
      <c r="BL32" s="905"/>
      <c r="BM32" s="881"/>
      <c r="BN32" s="881"/>
      <c r="BO32" s="881"/>
      <c r="BP32" s="881"/>
      <c r="BQ32" s="881"/>
      <c r="BR32" s="881"/>
      <c r="BS32" s="881"/>
      <c r="BT32" s="881"/>
      <c r="BU32" s="881"/>
      <c r="BV32" s="881"/>
      <c r="BW32" s="859"/>
      <c r="BX32" s="862"/>
      <c r="DB32" s="187"/>
      <c r="DC32" s="187"/>
      <c r="DD32" s="187"/>
      <c r="DE32" s="187"/>
      <c r="DF32" s="187"/>
      <c r="DG32" s="187"/>
      <c r="DH32" s="187"/>
      <c r="DI32" s="187"/>
      <c r="DJ32" s="187"/>
      <c r="DK32" s="187"/>
      <c r="DL32" s="187"/>
      <c r="DM32" s="187"/>
    </row>
    <row r="33" spans="1:117" s="141" customFormat="1" ht="25.7" customHeight="1" x14ac:dyDescent="0.25">
      <c r="A33" s="138"/>
      <c r="B33" s="792"/>
      <c r="C33" s="793"/>
      <c r="D33" s="846"/>
      <c r="E33" s="907" t="s">
        <v>226</v>
      </c>
      <c r="F33" s="907"/>
      <c r="G33" s="907"/>
      <c r="H33" s="907"/>
      <c r="I33" s="907"/>
      <c r="J33" s="907"/>
      <c r="K33" s="907"/>
      <c r="L33" s="907"/>
      <c r="M33" s="907"/>
      <c r="N33" s="907"/>
      <c r="O33" s="907"/>
      <c r="P33" s="907"/>
      <c r="Q33" s="907"/>
      <c r="R33" s="907"/>
      <c r="S33" s="907"/>
      <c r="T33" s="908"/>
      <c r="U33" s="911">
        <f>'DescrCritSel '!U31</f>
        <v>0</v>
      </c>
      <c r="V33" s="912"/>
      <c r="W33" s="912"/>
      <c r="X33" s="912"/>
      <c r="Y33" s="912"/>
      <c r="Z33" s="912"/>
      <c r="AA33" s="912"/>
      <c r="AB33" s="912"/>
      <c r="AC33" s="912"/>
      <c r="AD33" s="912"/>
      <c r="AE33" s="912"/>
      <c r="AF33" s="912"/>
      <c r="AG33" s="912"/>
      <c r="AH33" s="912"/>
      <c r="AI33" s="922" t="s">
        <v>219</v>
      </c>
      <c r="AJ33" s="922"/>
      <c r="AK33" s="805"/>
      <c r="AL33" s="805"/>
      <c r="AM33" s="805"/>
      <c r="AN33" s="805"/>
      <c r="AO33" s="805"/>
      <c r="AP33" s="805"/>
      <c r="AQ33" s="805"/>
      <c r="AR33" s="805"/>
      <c r="AS33" s="805"/>
      <c r="AT33" s="805"/>
      <c r="AU33" s="805"/>
      <c r="AV33" s="805"/>
      <c r="AW33" s="805"/>
      <c r="AX33" s="805"/>
      <c r="AY33" s="805"/>
      <c r="AZ33" s="805"/>
      <c r="BA33" s="805"/>
      <c r="BB33" s="805"/>
      <c r="BC33" s="805"/>
      <c r="BD33" s="805"/>
      <c r="BE33" s="805"/>
      <c r="BF33" s="805"/>
      <c r="BG33" s="805"/>
      <c r="BH33" s="805"/>
      <c r="BI33" s="805"/>
      <c r="BJ33" s="805"/>
      <c r="BK33" s="805"/>
      <c r="BL33" s="805"/>
      <c r="BM33" s="942"/>
      <c r="BN33" s="881"/>
      <c r="BO33" s="881"/>
      <c r="BP33" s="881"/>
      <c r="BQ33" s="881"/>
      <c r="BR33" s="881"/>
      <c r="BS33" s="881"/>
      <c r="BT33" s="881"/>
      <c r="BU33" s="881"/>
      <c r="BV33" s="881"/>
      <c r="BW33" s="859"/>
      <c r="BX33" s="862"/>
      <c r="DB33" s="187"/>
      <c r="DC33" s="187"/>
      <c r="DD33" s="187"/>
      <c r="DE33" s="187"/>
      <c r="DF33" s="187"/>
      <c r="DG33" s="187"/>
      <c r="DH33" s="187"/>
      <c r="DI33" s="187"/>
      <c r="DJ33" s="187"/>
      <c r="DK33" s="187"/>
      <c r="DL33" s="187"/>
      <c r="DM33" s="187"/>
    </row>
    <row r="34" spans="1:117" s="141" customFormat="1" ht="93" customHeight="1" thickBot="1" x14ac:dyDescent="0.3">
      <c r="A34" s="138"/>
      <c r="B34" s="794"/>
      <c r="C34" s="795"/>
      <c r="D34" s="847"/>
      <c r="E34" s="909"/>
      <c r="F34" s="909"/>
      <c r="G34" s="909"/>
      <c r="H34" s="909"/>
      <c r="I34" s="909"/>
      <c r="J34" s="909"/>
      <c r="K34" s="909"/>
      <c r="L34" s="909"/>
      <c r="M34" s="909"/>
      <c r="N34" s="909"/>
      <c r="O34" s="909"/>
      <c r="P34" s="909"/>
      <c r="Q34" s="909"/>
      <c r="R34" s="909"/>
      <c r="S34" s="909"/>
      <c r="T34" s="910"/>
      <c r="U34" s="912"/>
      <c r="V34" s="912"/>
      <c r="W34" s="912"/>
      <c r="X34" s="912"/>
      <c r="Y34" s="912"/>
      <c r="Z34" s="912"/>
      <c r="AA34" s="912"/>
      <c r="AB34" s="912"/>
      <c r="AC34" s="912"/>
      <c r="AD34" s="912"/>
      <c r="AE34" s="912"/>
      <c r="AF34" s="912"/>
      <c r="AG34" s="912"/>
      <c r="AH34" s="912"/>
      <c r="AI34" s="922"/>
      <c r="AJ34" s="922"/>
      <c r="AK34" s="805"/>
      <c r="AL34" s="805"/>
      <c r="AM34" s="805"/>
      <c r="AN34" s="805"/>
      <c r="AO34" s="805"/>
      <c r="AP34" s="805"/>
      <c r="AQ34" s="805"/>
      <c r="AR34" s="805"/>
      <c r="AS34" s="805"/>
      <c r="AT34" s="805"/>
      <c r="AU34" s="805"/>
      <c r="AV34" s="805"/>
      <c r="AW34" s="805"/>
      <c r="AX34" s="805"/>
      <c r="AY34" s="805"/>
      <c r="AZ34" s="805"/>
      <c r="BA34" s="805"/>
      <c r="BB34" s="805"/>
      <c r="BC34" s="805"/>
      <c r="BD34" s="805"/>
      <c r="BE34" s="805"/>
      <c r="BF34" s="805"/>
      <c r="BG34" s="805"/>
      <c r="BH34" s="805"/>
      <c r="BI34" s="805"/>
      <c r="BJ34" s="805"/>
      <c r="BK34" s="805"/>
      <c r="BL34" s="805"/>
      <c r="BM34" s="943"/>
      <c r="BN34" s="882"/>
      <c r="BO34" s="882"/>
      <c r="BP34" s="882"/>
      <c r="BQ34" s="882"/>
      <c r="BR34" s="882"/>
      <c r="BS34" s="882"/>
      <c r="BT34" s="882"/>
      <c r="BU34" s="882"/>
      <c r="BV34" s="882"/>
      <c r="BW34" s="860"/>
      <c r="BX34" s="863"/>
      <c r="DB34" s="187"/>
      <c r="DC34" s="187"/>
      <c r="DD34" s="187"/>
      <c r="DE34" s="187"/>
      <c r="DF34" s="187"/>
      <c r="DG34" s="187"/>
      <c r="DH34" s="187"/>
      <c r="DI34" s="187"/>
      <c r="DJ34" s="187"/>
      <c r="DK34" s="187"/>
      <c r="DL34" s="187"/>
      <c r="DM34" s="187"/>
    </row>
    <row r="35" spans="1:117" s="141" customFormat="1" ht="25.7" customHeight="1" x14ac:dyDescent="0.25">
      <c r="A35" s="138"/>
      <c r="B35" s="790" t="s">
        <v>49</v>
      </c>
      <c r="C35" s="791"/>
      <c r="D35" s="796" t="s">
        <v>211</v>
      </c>
      <c r="E35" s="745" t="s">
        <v>220</v>
      </c>
      <c r="F35" s="746"/>
      <c r="G35" s="746"/>
      <c r="H35" s="746"/>
      <c r="I35" s="746"/>
      <c r="J35" s="746"/>
      <c r="K35" s="746"/>
      <c r="L35" s="746"/>
      <c r="M35" s="746"/>
      <c r="N35" s="746"/>
      <c r="O35" s="746"/>
      <c r="P35" s="746"/>
      <c r="Q35" s="746"/>
      <c r="R35" s="746"/>
      <c r="S35" s="746"/>
      <c r="T35" s="746"/>
      <c r="U35" s="749"/>
      <c r="V35" s="749"/>
      <c r="W35" s="749"/>
      <c r="X35" s="749"/>
      <c r="Y35" s="749"/>
      <c r="Z35" s="749"/>
      <c r="AA35" s="749"/>
      <c r="AB35" s="749"/>
      <c r="AC35" s="749"/>
      <c r="AD35" s="749"/>
      <c r="AE35" s="749"/>
      <c r="AF35" s="749"/>
      <c r="AG35" s="749"/>
      <c r="AH35" s="749"/>
      <c r="AI35" s="749"/>
      <c r="AJ35" s="749"/>
      <c r="AK35" s="749"/>
      <c r="AL35" s="749"/>
      <c r="AM35" s="749"/>
      <c r="AN35" s="749"/>
      <c r="AO35" s="749"/>
      <c r="AP35" s="749"/>
      <c r="AQ35" s="749"/>
      <c r="AR35" s="749"/>
      <c r="AS35" s="749"/>
      <c r="AT35" s="749"/>
      <c r="AU35" s="749"/>
      <c r="AV35" s="749"/>
      <c r="AW35" s="749"/>
      <c r="AX35" s="749"/>
      <c r="AY35" s="750"/>
      <c r="AZ35" s="305"/>
      <c r="BA35" s="305"/>
      <c r="BB35" s="305"/>
      <c r="BC35" s="305"/>
      <c r="BD35" s="305"/>
      <c r="BE35" s="305"/>
      <c r="BF35" s="305"/>
      <c r="BG35" s="305"/>
      <c r="BH35" s="305"/>
      <c r="BI35" s="305"/>
      <c r="BJ35" s="305"/>
      <c r="BK35" s="305"/>
      <c r="BL35" s="919" t="str">
        <f>IF('DescrCritSel '!BM33="X","X","")</f>
        <v/>
      </c>
      <c r="BM35" s="880">
        <f>IF('DescrCritSel '!BM33="x", 9,0)</f>
        <v>0</v>
      </c>
      <c r="BN35" s="880"/>
      <c r="BO35" s="880"/>
      <c r="BP35" s="880"/>
      <c r="BQ35" s="880"/>
      <c r="BR35" s="880"/>
      <c r="BS35" s="880"/>
      <c r="BT35" s="880"/>
      <c r="BU35" s="880"/>
      <c r="BV35" s="880"/>
      <c r="BW35" s="858" t="s">
        <v>238</v>
      </c>
      <c r="BX35" s="861">
        <f>BM35</f>
        <v>0</v>
      </c>
      <c r="DB35" s="187"/>
      <c r="DC35" s="187"/>
      <c r="DD35" s="187"/>
      <c r="DE35" s="187"/>
      <c r="DF35" s="187"/>
      <c r="DG35" s="187"/>
      <c r="DH35" s="187"/>
      <c r="DI35" s="187"/>
      <c r="DJ35" s="187"/>
      <c r="DK35" s="187"/>
      <c r="DL35" s="187"/>
      <c r="DM35" s="187"/>
    </row>
    <row r="36" spans="1:117" s="141" customFormat="1" ht="25.7" customHeight="1" x14ac:dyDescent="0.25">
      <c r="A36" s="138"/>
      <c r="B36" s="792"/>
      <c r="C36" s="793"/>
      <c r="D36" s="797"/>
      <c r="E36" s="748"/>
      <c r="F36" s="749"/>
      <c r="G36" s="749"/>
      <c r="H36" s="749"/>
      <c r="I36" s="749"/>
      <c r="J36" s="749"/>
      <c r="K36" s="749"/>
      <c r="L36" s="749"/>
      <c r="M36" s="749"/>
      <c r="N36" s="749"/>
      <c r="O36" s="749"/>
      <c r="P36" s="749"/>
      <c r="Q36" s="749"/>
      <c r="R36" s="749"/>
      <c r="S36" s="749"/>
      <c r="T36" s="749"/>
      <c r="U36" s="749"/>
      <c r="V36" s="749"/>
      <c r="W36" s="749"/>
      <c r="X36" s="749"/>
      <c r="Y36" s="749"/>
      <c r="Z36" s="749"/>
      <c r="AA36" s="749"/>
      <c r="AB36" s="749"/>
      <c r="AC36" s="749"/>
      <c r="AD36" s="749"/>
      <c r="AE36" s="749"/>
      <c r="AF36" s="749"/>
      <c r="AG36" s="749"/>
      <c r="AH36" s="749"/>
      <c r="AI36" s="749"/>
      <c r="AJ36" s="749"/>
      <c r="AK36" s="749"/>
      <c r="AL36" s="749"/>
      <c r="AM36" s="749"/>
      <c r="AN36" s="749"/>
      <c r="AO36" s="749"/>
      <c r="AP36" s="749"/>
      <c r="AQ36" s="749"/>
      <c r="AR36" s="749"/>
      <c r="AS36" s="749"/>
      <c r="AT36" s="749"/>
      <c r="AU36" s="749"/>
      <c r="AV36" s="749"/>
      <c r="AW36" s="749"/>
      <c r="AX36" s="749"/>
      <c r="AY36" s="750"/>
      <c r="AZ36" s="305"/>
      <c r="BA36" s="305"/>
      <c r="BB36" s="305"/>
      <c r="BC36" s="305"/>
      <c r="BD36" s="305"/>
      <c r="BE36" s="305"/>
      <c r="BF36" s="305"/>
      <c r="BG36" s="305"/>
      <c r="BH36" s="305"/>
      <c r="BI36" s="305"/>
      <c r="BJ36" s="305"/>
      <c r="BK36" s="305"/>
      <c r="BL36" s="919"/>
      <c r="BM36" s="881"/>
      <c r="BN36" s="881"/>
      <c r="BO36" s="881"/>
      <c r="BP36" s="881"/>
      <c r="BQ36" s="881"/>
      <c r="BR36" s="881"/>
      <c r="BS36" s="881"/>
      <c r="BT36" s="881"/>
      <c r="BU36" s="881"/>
      <c r="BV36" s="881"/>
      <c r="BW36" s="859"/>
      <c r="BX36" s="862"/>
      <c r="DB36" s="187"/>
      <c r="DC36" s="187"/>
      <c r="DD36" s="187"/>
      <c r="DE36" s="187"/>
      <c r="DF36" s="187"/>
      <c r="DG36" s="187"/>
      <c r="DH36" s="187"/>
      <c r="DI36" s="187"/>
      <c r="DJ36" s="187"/>
      <c r="DK36" s="187"/>
      <c r="DL36" s="187"/>
      <c r="DM36" s="187"/>
    </row>
    <row r="37" spans="1:117" s="141" customFormat="1" ht="52.5" customHeight="1" thickBot="1" x14ac:dyDescent="0.3">
      <c r="A37" s="138"/>
      <c r="B37" s="794"/>
      <c r="C37" s="795"/>
      <c r="D37" s="798"/>
      <c r="E37" s="751"/>
      <c r="F37" s="752"/>
      <c r="G37" s="752"/>
      <c r="H37" s="752"/>
      <c r="I37" s="752"/>
      <c r="J37" s="752"/>
      <c r="K37" s="752"/>
      <c r="L37" s="752"/>
      <c r="M37" s="752"/>
      <c r="N37" s="752"/>
      <c r="O37" s="752"/>
      <c r="P37" s="752"/>
      <c r="Q37" s="752"/>
      <c r="R37" s="752"/>
      <c r="S37" s="752"/>
      <c r="T37" s="752"/>
      <c r="U37" s="752"/>
      <c r="V37" s="752"/>
      <c r="W37" s="752"/>
      <c r="X37" s="752"/>
      <c r="Y37" s="752"/>
      <c r="Z37" s="752"/>
      <c r="AA37" s="752"/>
      <c r="AB37" s="752"/>
      <c r="AC37" s="752"/>
      <c r="AD37" s="752"/>
      <c r="AE37" s="752"/>
      <c r="AF37" s="752"/>
      <c r="AG37" s="752"/>
      <c r="AH37" s="752"/>
      <c r="AI37" s="752"/>
      <c r="AJ37" s="752"/>
      <c r="AK37" s="752"/>
      <c r="AL37" s="752"/>
      <c r="AM37" s="752"/>
      <c r="AN37" s="752"/>
      <c r="AO37" s="752"/>
      <c r="AP37" s="752"/>
      <c r="AQ37" s="752"/>
      <c r="AR37" s="752"/>
      <c r="AS37" s="752"/>
      <c r="AT37" s="752"/>
      <c r="AU37" s="752"/>
      <c r="AV37" s="752"/>
      <c r="AW37" s="752"/>
      <c r="AX37" s="752"/>
      <c r="AY37" s="753"/>
      <c r="AZ37" s="306"/>
      <c r="BA37" s="306"/>
      <c r="BB37" s="306"/>
      <c r="BC37" s="306"/>
      <c r="BD37" s="306"/>
      <c r="BE37" s="306"/>
      <c r="BF37" s="306"/>
      <c r="BG37" s="306"/>
      <c r="BH37" s="306"/>
      <c r="BI37" s="306"/>
      <c r="BJ37" s="306"/>
      <c r="BK37" s="306"/>
      <c r="BL37" s="941"/>
      <c r="BM37" s="882"/>
      <c r="BN37" s="882"/>
      <c r="BO37" s="882"/>
      <c r="BP37" s="882"/>
      <c r="BQ37" s="882"/>
      <c r="BR37" s="882"/>
      <c r="BS37" s="882"/>
      <c r="BT37" s="882"/>
      <c r="BU37" s="882"/>
      <c r="BV37" s="882"/>
      <c r="BW37" s="860"/>
      <c r="BX37" s="863"/>
      <c r="DB37" s="187"/>
      <c r="DC37" s="187"/>
      <c r="DD37" s="187"/>
      <c r="DE37" s="187"/>
      <c r="DF37" s="187"/>
      <c r="DG37" s="187"/>
      <c r="DH37" s="187"/>
      <c r="DI37" s="187"/>
      <c r="DJ37" s="187"/>
      <c r="DK37" s="187"/>
      <c r="DL37" s="187"/>
      <c r="DM37" s="187"/>
    </row>
    <row r="38" spans="1:117" s="141" customFormat="1" ht="25.7" customHeight="1" x14ac:dyDescent="0.25">
      <c r="A38" s="138"/>
      <c r="B38" s="790" t="s">
        <v>50</v>
      </c>
      <c r="C38" s="791"/>
      <c r="D38" s="796" t="s">
        <v>212</v>
      </c>
      <c r="E38" s="745" t="s">
        <v>221</v>
      </c>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746"/>
      <c r="AK38" s="746"/>
      <c r="AL38" s="746"/>
      <c r="AM38" s="746"/>
      <c r="AN38" s="746"/>
      <c r="AO38" s="746"/>
      <c r="AP38" s="746"/>
      <c r="AQ38" s="746"/>
      <c r="AR38" s="746"/>
      <c r="AS38" s="746"/>
      <c r="AT38" s="746"/>
      <c r="AU38" s="746"/>
      <c r="AV38" s="746"/>
      <c r="AW38" s="746"/>
      <c r="AX38" s="746"/>
      <c r="AY38" s="746"/>
      <c r="AZ38" s="307"/>
      <c r="BA38" s="307"/>
      <c r="BB38" s="307"/>
      <c r="BC38" s="307"/>
      <c r="BD38" s="307"/>
      <c r="BE38" s="307"/>
      <c r="BF38" s="307"/>
      <c r="BG38" s="307"/>
      <c r="BH38" s="307"/>
      <c r="BI38" s="307"/>
      <c r="BJ38" s="307"/>
      <c r="BK38" s="307"/>
      <c r="BL38" s="940" t="str">
        <f>IF('DescrCritSel '!BM36="X","X","")</f>
        <v/>
      </c>
      <c r="BM38" s="880">
        <f>IF('DescrCritSel '!BM36="x",14,0)</f>
        <v>0</v>
      </c>
      <c r="BN38" s="880"/>
      <c r="BO38" s="880"/>
      <c r="BP38" s="880"/>
      <c r="BQ38" s="880"/>
      <c r="BR38" s="880"/>
      <c r="BS38" s="880"/>
      <c r="BT38" s="880"/>
      <c r="BU38" s="880"/>
      <c r="BV38" s="880"/>
      <c r="BW38" s="858" t="s">
        <v>239</v>
      </c>
      <c r="BX38" s="861">
        <f>BM38</f>
        <v>0</v>
      </c>
      <c r="DB38" s="187"/>
      <c r="DC38" s="187"/>
      <c r="DD38" s="187"/>
      <c r="DE38" s="187"/>
      <c r="DF38" s="187"/>
      <c r="DG38" s="187"/>
      <c r="DH38" s="187"/>
      <c r="DI38" s="187"/>
      <c r="DJ38" s="187"/>
      <c r="DK38" s="187"/>
      <c r="DL38" s="187"/>
      <c r="DM38" s="187"/>
    </row>
    <row r="39" spans="1:117" s="141" customFormat="1" ht="25.7" customHeight="1" x14ac:dyDescent="0.25">
      <c r="A39" s="138"/>
      <c r="B39" s="792"/>
      <c r="C39" s="793"/>
      <c r="D39" s="797"/>
      <c r="E39" s="748"/>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c r="AH39" s="749"/>
      <c r="AI39" s="749"/>
      <c r="AJ39" s="749"/>
      <c r="AK39" s="749"/>
      <c r="AL39" s="749"/>
      <c r="AM39" s="749"/>
      <c r="AN39" s="749"/>
      <c r="AO39" s="749"/>
      <c r="AP39" s="749"/>
      <c r="AQ39" s="749"/>
      <c r="AR39" s="749"/>
      <c r="AS39" s="749"/>
      <c r="AT39" s="749"/>
      <c r="AU39" s="749"/>
      <c r="AV39" s="749"/>
      <c r="AW39" s="749"/>
      <c r="AX39" s="749"/>
      <c r="AY39" s="749"/>
      <c r="AZ39" s="305"/>
      <c r="BA39" s="305"/>
      <c r="BB39" s="305"/>
      <c r="BC39" s="305"/>
      <c r="BD39" s="305"/>
      <c r="BE39" s="305"/>
      <c r="BF39" s="305"/>
      <c r="BG39" s="305"/>
      <c r="BH39" s="305"/>
      <c r="BI39" s="305"/>
      <c r="BJ39" s="305"/>
      <c r="BK39" s="305"/>
      <c r="BL39" s="919"/>
      <c r="BM39" s="881"/>
      <c r="BN39" s="881"/>
      <c r="BO39" s="881"/>
      <c r="BP39" s="881"/>
      <c r="BQ39" s="881"/>
      <c r="BR39" s="881"/>
      <c r="BS39" s="881"/>
      <c r="BT39" s="881"/>
      <c r="BU39" s="881"/>
      <c r="BV39" s="881"/>
      <c r="BW39" s="859"/>
      <c r="BX39" s="862"/>
      <c r="DB39" s="187"/>
      <c r="DC39" s="187"/>
      <c r="DD39" s="187"/>
      <c r="DE39" s="187"/>
      <c r="DF39" s="187"/>
      <c r="DG39" s="187"/>
      <c r="DH39" s="187"/>
      <c r="DI39" s="187"/>
      <c r="DJ39" s="187"/>
      <c r="DK39" s="187"/>
      <c r="DL39" s="187"/>
      <c r="DM39" s="187"/>
    </row>
    <row r="40" spans="1:117" s="141" customFormat="1" ht="58.5" customHeight="1" thickBot="1" x14ac:dyDescent="0.3">
      <c r="A40" s="138"/>
      <c r="B40" s="794"/>
      <c r="C40" s="795"/>
      <c r="D40" s="798"/>
      <c r="E40" s="751"/>
      <c r="F40" s="752"/>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AF40" s="752"/>
      <c r="AG40" s="752"/>
      <c r="AH40" s="752"/>
      <c r="AI40" s="752"/>
      <c r="AJ40" s="752"/>
      <c r="AK40" s="752"/>
      <c r="AL40" s="752"/>
      <c r="AM40" s="752"/>
      <c r="AN40" s="752"/>
      <c r="AO40" s="752"/>
      <c r="AP40" s="752"/>
      <c r="AQ40" s="752"/>
      <c r="AR40" s="752"/>
      <c r="AS40" s="752"/>
      <c r="AT40" s="752"/>
      <c r="AU40" s="752"/>
      <c r="AV40" s="752"/>
      <c r="AW40" s="752"/>
      <c r="AX40" s="752"/>
      <c r="AY40" s="752"/>
      <c r="AZ40" s="306"/>
      <c r="BA40" s="306"/>
      <c r="BB40" s="306"/>
      <c r="BC40" s="306"/>
      <c r="BD40" s="306"/>
      <c r="BE40" s="306"/>
      <c r="BF40" s="306"/>
      <c r="BG40" s="306"/>
      <c r="BH40" s="306"/>
      <c r="BI40" s="306"/>
      <c r="BJ40" s="306"/>
      <c r="BK40" s="306"/>
      <c r="BL40" s="941"/>
      <c r="BM40" s="882"/>
      <c r="BN40" s="882"/>
      <c r="BO40" s="882"/>
      <c r="BP40" s="882"/>
      <c r="BQ40" s="882"/>
      <c r="BR40" s="882"/>
      <c r="BS40" s="882"/>
      <c r="BT40" s="882"/>
      <c r="BU40" s="882"/>
      <c r="BV40" s="882"/>
      <c r="BW40" s="860"/>
      <c r="BX40" s="863"/>
      <c r="DB40" s="187"/>
      <c r="DC40" s="187"/>
      <c r="DD40" s="187"/>
      <c r="DE40" s="187"/>
      <c r="DF40" s="187"/>
      <c r="DG40" s="187"/>
      <c r="DH40" s="187"/>
      <c r="DI40" s="187"/>
      <c r="DJ40" s="187"/>
      <c r="DK40" s="187"/>
      <c r="DL40" s="187"/>
      <c r="DM40" s="187"/>
    </row>
    <row r="41" spans="1:117" s="141" customFormat="1" ht="25.5" customHeight="1" x14ac:dyDescent="0.25">
      <c r="A41" s="138"/>
      <c r="B41" s="790" t="s">
        <v>204</v>
      </c>
      <c r="C41" s="791"/>
      <c r="D41" s="796" t="s">
        <v>225</v>
      </c>
      <c r="E41" s="754" t="s">
        <v>222</v>
      </c>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c r="AJ41" s="755"/>
      <c r="AK41" s="755"/>
      <c r="AL41" s="755"/>
      <c r="AM41" s="755"/>
      <c r="AN41" s="755"/>
      <c r="AO41" s="755"/>
      <c r="AP41" s="755"/>
      <c r="AQ41" s="755"/>
      <c r="AR41" s="755"/>
      <c r="AS41" s="755"/>
      <c r="AT41" s="755"/>
      <c r="AU41" s="755"/>
      <c r="AV41" s="755"/>
      <c r="AW41" s="755"/>
      <c r="AX41" s="755"/>
      <c r="AY41" s="755"/>
      <c r="AZ41" s="307"/>
      <c r="BA41" s="307"/>
      <c r="BB41" s="307"/>
      <c r="BC41" s="307"/>
      <c r="BD41" s="307"/>
      <c r="BE41" s="307"/>
      <c r="BF41" s="308"/>
      <c r="BG41" s="309"/>
      <c r="BH41" s="310"/>
      <c r="BI41" s="310"/>
      <c r="BJ41" s="310"/>
      <c r="BK41" s="310"/>
      <c r="BL41" s="914" t="str">
        <f>IF('DescrCritSel '!BM39="X","X","")</f>
        <v/>
      </c>
      <c r="BM41" s="880">
        <f>IF('DescrCritSel '!BM39="x",6,0)</f>
        <v>0</v>
      </c>
      <c r="BN41" s="880"/>
      <c r="BO41" s="880"/>
      <c r="BP41" s="880"/>
      <c r="BQ41" s="880"/>
      <c r="BR41" s="880"/>
      <c r="BS41" s="880"/>
      <c r="BT41" s="880"/>
      <c r="BU41" s="880"/>
      <c r="BV41" s="880"/>
      <c r="BW41" s="858" t="s">
        <v>241</v>
      </c>
      <c r="BX41" s="861">
        <f>IF(SUM(BM41:BV49)&lt;=12,SUM(BM41:BV49),12)</f>
        <v>0</v>
      </c>
      <c r="DB41" s="187"/>
      <c r="DC41" s="187"/>
      <c r="DD41" s="187"/>
      <c r="DE41" s="187"/>
      <c r="DF41" s="187"/>
      <c r="DG41" s="187"/>
      <c r="DH41" s="187"/>
      <c r="DI41" s="187"/>
      <c r="DJ41" s="187"/>
      <c r="DK41" s="187"/>
      <c r="DL41" s="187"/>
      <c r="DM41" s="187"/>
    </row>
    <row r="42" spans="1:117" s="141" customFormat="1" ht="25.7" customHeight="1" x14ac:dyDescent="0.25">
      <c r="A42" s="138"/>
      <c r="B42" s="792"/>
      <c r="C42" s="793"/>
      <c r="D42" s="797"/>
      <c r="E42" s="757"/>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8"/>
      <c r="AS42" s="758"/>
      <c r="AT42" s="758"/>
      <c r="AU42" s="758"/>
      <c r="AV42" s="758"/>
      <c r="AW42" s="758"/>
      <c r="AX42" s="758"/>
      <c r="AY42" s="758"/>
      <c r="AZ42" s="305"/>
      <c r="BA42" s="305"/>
      <c r="BB42" s="305"/>
      <c r="BC42" s="305"/>
      <c r="BD42" s="305"/>
      <c r="BE42" s="305"/>
      <c r="BF42" s="311"/>
      <c r="BG42" s="312"/>
      <c r="BH42" s="313"/>
      <c r="BI42" s="313"/>
      <c r="BJ42" s="313"/>
      <c r="BK42" s="313"/>
      <c r="BL42" s="915"/>
      <c r="BM42" s="881"/>
      <c r="BN42" s="881"/>
      <c r="BO42" s="881"/>
      <c r="BP42" s="881"/>
      <c r="BQ42" s="881"/>
      <c r="BR42" s="881"/>
      <c r="BS42" s="881"/>
      <c r="BT42" s="881"/>
      <c r="BU42" s="881"/>
      <c r="BV42" s="881"/>
      <c r="BW42" s="859"/>
      <c r="BX42" s="864"/>
      <c r="DB42" s="187"/>
      <c r="DC42" s="187"/>
      <c r="DD42" s="187"/>
      <c r="DE42" s="187"/>
      <c r="DF42" s="187"/>
      <c r="DG42" s="187"/>
      <c r="DH42" s="187"/>
      <c r="DI42" s="187"/>
      <c r="DJ42" s="187"/>
      <c r="DK42" s="187"/>
      <c r="DL42" s="187"/>
      <c r="DM42" s="187"/>
    </row>
    <row r="43" spans="1:117" s="141" customFormat="1" ht="30" customHeight="1" x14ac:dyDescent="0.25">
      <c r="A43" s="138"/>
      <c r="B43" s="792"/>
      <c r="C43" s="793"/>
      <c r="D43" s="797"/>
      <c r="E43" s="760"/>
      <c r="F43" s="761"/>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1"/>
      <c r="AX43" s="761"/>
      <c r="AY43" s="761"/>
      <c r="AZ43" s="314"/>
      <c r="BA43" s="314"/>
      <c r="BB43" s="314"/>
      <c r="BC43" s="314"/>
      <c r="BD43" s="314"/>
      <c r="BE43" s="314"/>
      <c r="BF43" s="315"/>
      <c r="BG43" s="316"/>
      <c r="BH43" s="317"/>
      <c r="BI43" s="317"/>
      <c r="BJ43" s="317"/>
      <c r="BK43" s="317"/>
      <c r="BL43" s="917"/>
      <c r="BM43" s="881"/>
      <c r="BN43" s="881"/>
      <c r="BO43" s="881"/>
      <c r="BP43" s="881"/>
      <c r="BQ43" s="881"/>
      <c r="BR43" s="881"/>
      <c r="BS43" s="881"/>
      <c r="BT43" s="881"/>
      <c r="BU43" s="881"/>
      <c r="BV43" s="881"/>
      <c r="BW43" s="859"/>
      <c r="BX43" s="864"/>
      <c r="DB43" s="187"/>
      <c r="DC43" s="187"/>
      <c r="DD43" s="187"/>
      <c r="DE43" s="187"/>
      <c r="DF43" s="187"/>
      <c r="DG43" s="187"/>
      <c r="DH43" s="187"/>
      <c r="DI43" s="187"/>
      <c r="DJ43" s="187"/>
      <c r="DK43" s="187"/>
      <c r="DL43" s="187"/>
      <c r="DM43" s="187"/>
    </row>
    <row r="44" spans="1:117" s="141" customFormat="1" ht="25.7" customHeight="1" x14ac:dyDescent="0.25">
      <c r="A44" s="138"/>
      <c r="B44" s="792"/>
      <c r="C44" s="793"/>
      <c r="D44" s="797"/>
      <c r="E44" s="763" t="s">
        <v>223</v>
      </c>
      <c r="F44" s="764"/>
      <c r="G44" s="764"/>
      <c r="H44" s="764"/>
      <c r="I44" s="764"/>
      <c r="J44" s="764"/>
      <c r="K44" s="764"/>
      <c r="L44" s="764"/>
      <c r="M44" s="764"/>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4"/>
      <c r="AK44" s="764"/>
      <c r="AL44" s="764"/>
      <c r="AM44" s="764"/>
      <c r="AN44" s="764"/>
      <c r="AO44" s="764"/>
      <c r="AP44" s="764"/>
      <c r="AQ44" s="764"/>
      <c r="AR44" s="764"/>
      <c r="AS44" s="764"/>
      <c r="AT44" s="764"/>
      <c r="AU44" s="764"/>
      <c r="AV44" s="764"/>
      <c r="AW44" s="764"/>
      <c r="AX44" s="764"/>
      <c r="AY44" s="764"/>
      <c r="AZ44" s="764"/>
      <c r="BA44" s="764"/>
      <c r="BB44" s="764"/>
      <c r="BC44" s="764"/>
      <c r="BD44" s="764"/>
      <c r="BE44" s="764"/>
      <c r="BF44" s="765"/>
      <c r="BG44" s="318"/>
      <c r="BH44" s="319"/>
      <c r="BI44" s="319"/>
      <c r="BJ44" s="319"/>
      <c r="BK44" s="319"/>
      <c r="BL44" s="918" t="str">
        <f>IF('DescrCritSel '!BM42="X","X","")</f>
        <v/>
      </c>
      <c r="BM44" s="881">
        <f>IF('DescrCritSel '!BM42="x",6,0)</f>
        <v>0</v>
      </c>
      <c r="BN44" s="881"/>
      <c r="BO44" s="881"/>
      <c r="BP44" s="881"/>
      <c r="BQ44" s="881"/>
      <c r="BR44" s="881"/>
      <c r="BS44" s="881"/>
      <c r="BT44" s="881"/>
      <c r="BU44" s="881"/>
      <c r="BV44" s="881"/>
      <c r="BW44" s="859"/>
      <c r="BX44" s="864"/>
      <c r="DB44" s="187"/>
      <c r="DC44" s="187"/>
      <c r="DD44" s="187"/>
      <c r="DE44" s="187"/>
      <c r="DF44" s="187"/>
      <c r="DG44" s="187"/>
      <c r="DH44" s="187"/>
      <c r="DI44" s="187"/>
      <c r="DJ44" s="187"/>
      <c r="DK44" s="187"/>
      <c r="DL44" s="187"/>
      <c r="DM44" s="187"/>
    </row>
    <row r="45" spans="1:117" s="141" customFormat="1" ht="25.5" customHeight="1" x14ac:dyDescent="0.25">
      <c r="A45" s="138"/>
      <c r="B45" s="792"/>
      <c r="C45" s="793"/>
      <c r="D45" s="797"/>
      <c r="E45" s="766"/>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767"/>
      <c r="AM45" s="767"/>
      <c r="AN45" s="767"/>
      <c r="AO45" s="767"/>
      <c r="AP45" s="767"/>
      <c r="AQ45" s="767"/>
      <c r="AR45" s="767"/>
      <c r="AS45" s="767"/>
      <c r="AT45" s="767"/>
      <c r="AU45" s="767"/>
      <c r="AV45" s="767"/>
      <c r="AW45" s="767"/>
      <c r="AX45" s="767"/>
      <c r="AY45" s="767"/>
      <c r="AZ45" s="767"/>
      <c r="BA45" s="767"/>
      <c r="BB45" s="767"/>
      <c r="BC45" s="767"/>
      <c r="BD45" s="767"/>
      <c r="BE45" s="767"/>
      <c r="BF45" s="768"/>
      <c r="BG45" s="312"/>
      <c r="BH45" s="313"/>
      <c r="BI45" s="313"/>
      <c r="BJ45" s="313"/>
      <c r="BK45" s="313"/>
      <c r="BL45" s="919"/>
      <c r="BM45" s="881"/>
      <c r="BN45" s="881"/>
      <c r="BO45" s="881"/>
      <c r="BP45" s="881"/>
      <c r="BQ45" s="881"/>
      <c r="BR45" s="881"/>
      <c r="BS45" s="881"/>
      <c r="BT45" s="881"/>
      <c r="BU45" s="881"/>
      <c r="BV45" s="881"/>
      <c r="BW45" s="859"/>
      <c r="BX45" s="864"/>
      <c r="DB45" s="187"/>
      <c r="DC45" s="187"/>
      <c r="DD45" s="187"/>
      <c r="DE45" s="187"/>
      <c r="DF45" s="187"/>
      <c r="DG45" s="187"/>
      <c r="DH45" s="187"/>
      <c r="DI45" s="187"/>
      <c r="DJ45" s="187"/>
      <c r="DK45" s="187"/>
      <c r="DL45" s="187"/>
      <c r="DM45" s="187"/>
    </row>
    <row r="46" spans="1:117" s="141" customFormat="1" ht="40.5" customHeight="1" x14ac:dyDescent="0.25">
      <c r="A46" s="138"/>
      <c r="B46" s="792"/>
      <c r="C46" s="793"/>
      <c r="D46" s="797"/>
      <c r="E46" s="769"/>
      <c r="F46" s="770"/>
      <c r="G46" s="770"/>
      <c r="H46" s="770"/>
      <c r="I46" s="770"/>
      <c r="J46" s="770"/>
      <c r="K46" s="770"/>
      <c r="L46" s="770"/>
      <c r="M46" s="770"/>
      <c r="N46" s="770"/>
      <c r="O46" s="770"/>
      <c r="P46" s="770"/>
      <c r="Q46" s="770"/>
      <c r="R46" s="770"/>
      <c r="S46" s="770"/>
      <c r="T46" s="770"/>
      <c r="U46" s="770"/>
      <c r="V46" s="770"/>
      <c r="W46" s="770"/>
      <c r="X46" s="770"/>
      <c r="Y46" s="770"/>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0"/>
      <c r="BF46" s="771"/>
      <c r="BG46" s="316"/>
      <c r="BH46" s="317"/>
      <c r="BI46" s="317"/>
      <c r="BJ46" s="317"/>
      <c r="BK46" s="317"/>
      <c r="BL46" s="920"/>
      <c r="BM46" s="881"/>
      <c r="BN46" s="881"/>
      <c r="BO46" s="881"/>
      <c r="BP46" s="881"/>
      <c r="BQ46" s="881"/>
      <c r="BR46" s="881"/>
      <c r="BS46" s="881"/>
      <c r="BT46" s="881"/>
      <c r="BU46" s="881"/>
      <c r="BV46" s="881"/>
      <c r="BW46" s="859"/>
      <c r="BX46" s="864"/>
      <c r="DB46" s="187"/>
      <c r="DC46" s="187"/>
      <c r="DD46" s="187"/>
      <c r="DE46" s="187"/>
      <c r="DF46" s="187"/>
      <c r="DG46" s="187"/>
      <c r="DH46" s="187"/>
      <c r="DI46" s="187"/>
      <c r="DJ46" s="187"/>
      <c r="DK46" s="187"/>
      <c r="DL46" s="187"/>
      <c r="DM46" s="187"/>
    </row>
    <row r="47" spans="1:117" s="141" customFormat="1" ht="25.5" customHeight="1" x14ac:dyDescent="0.25">
      <c r="A47" s="138"/>
      <c r="B47" s="792"/>
      <c r="C47" s="793"/>
      <c r="D47" s="797"/>
      <c r="E47" s="772" t="s">
        <v>224</v>
      </c>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3"/>
      <c r="BF47" s="774"/>
      <c r="BG47" s="318"/>
      <c r="BH47" s="319"/>
      <c r="BI47" s="319"/>
      <c r="BJ47" s="319"/>
      <c r="BK47" s="319"/>
      <c r="BL47" s="921" t="str">
        <f>IF('DescrCritSel '!BM45="X","X","")</f>
        <v/>
      </c>
      <c r="BM47" s="881">
        <f>IF('DescrCritSel '!BM45="x",6,0)</f>
        <v>0</v>
      </c>
      <c r="BN47" s="881"/>
      <c r="BO47" s="881"/>
      <c r="BP47" s="881"/>
      <c r="BQ47" s="881"/>
      <c r="BR47" s="881"/>
      <c r="BS47" s="881"/>
      <c r="BT47" s="881"/>
      <c r="BU47" s="881"/>
      <c r="BV47" s="881"/>
      <c r="BW47" s="859"/>
      <c r="BX47" s="864"/>
      <c r="DB47" s="187"/>
      <c r="DC47" s="187"/>
      <c r="DD47" s="187"/>
      <c r="DE47" s="187"/>
      <c r="DF47" s="187"/>
      <c r="DG47" s="187"/>
      <c r="DH47" s="187"/>
      <c r="DI47" s="187"/>
      <c r="DJ47" s="187"/>
      <c r="DK47" s="187"/>
      <c r="DL47" s="187"/>
      <c r="DM47" s="187"/>
    </row>
    <row r="48" spans="1:117" s="141" customFormat="1" ht="25.7" customHeight="1" x14ac:dyDescent="0.25">
      <c r="A48" s="138"/>
      <c r="B48" s="792"/>
      <c r="C48" s="793"/>
      <c r="D48" s="797"/>
      <c r="E48" s="757"/>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8"/>
      <c r="AF48" s="758"/>
      <c r="AG48" s="758"/>
      <c r="AH48" s="758"/>
      <c r="AI48" s="758"/>
      <c r="AJ48" s="758"/>
      <c r="AK48" s="758"/>
      <c r="AL48" s="758"/>
      <c r="AM48" s="758"/>
      <c r="AN48" s="758"/>
      <c r="AO48" s="758"/>
      <c r="AP48" s="758"/>
      <c r="AQ48" s="758"/>
      <c r="AR48" s="758"/>
      <c r="AS48" s="758"/>
      <c r="AT48" s="758"/>
      <c r="AU48" s="758"/>
      <c r="AV48" s="758"/>
      <c r="AW48" s="758"/>
      <c r="AX48" s="758"/>
      <c r="AY48" s="758"/>
      <c r="AZ48" s="758"/>
      <c r="BA48" s="758"/>
      <c r="BB48" s="758"/>
      <c r="BC48" s="758"/>
      <c r="BD48" s="758"/>
      <c r="BE48" s="758"/>
      <c r="BF48" s="759"/>
      <c r="BG48" s="312"/>
      <c r="BH48" s="313"/>
      <c r="BI48" s="313"/>
      <c r="BJ48" s="313"/>
      <c r="BK48" s="313"/>
      <c r="BL48" s="915"/>
      <c r="BM48" s="881"/>
      <c r="BN48" s="881"/>
      <c r="BO48" s="881"/>
      <c r="BP48" s="881"/>
      <c r="BQ48" s="881"/>
      <c r="BR48" s="881"/>
      <c r="BS48" s="881"/>
      <c r="BT48" s="881"/>
      <c r="BU48" s="881"/>
      <c r="BV48" s="881"/>
      <c r="BW48" s="859"/>
      <c r="BX48" s="864"/>
      <c r="DB48" s="187"/>
      <c r="DC48" s="187"/>
      <c r="DD48" s="187"/>
      <c r="DE48" s="187"/>
      <c r="DF48" s="187"/>
      <c r="DG48" s="187"/>
      <c r="DH48" s="187"/>
      <c r="DI48" s="187"/>
      <c r="DJ48" s="187"/>
      <c r="DK48" s="187"/>
      <c r="DL48" s="187"/>
      <c r="DM48" s="187"/>
    </row>
    <row r="49" spans="1:117" s="141" customFormat="1" ht="25.5" customHeight="1" thickBot="1" x14ac:dyDescent="0.3">
      <c r="A49" s="138"/>
      <c r="B49" s="794"/>
      <c r="C49" s="795"/>
      <c r="D49" s="798"/>
      <c r="E49" s="775"/>
      <c r="F49" s="776"/>
      <c r="G49" s="776"/>
      <c r="H49" s="776"/>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c r="AT49" s="776"/>
      <c r="AU49" s="776"/>
      <c r="AV49" s="776"/>
      <c r="AW49" s="776"/>
      <c r="AX49" s="776"/>
      <c r="AY49" s="776"/>
      <c r="AZ49" s="776"/>
      <c r="BA49" s="776"/>
      <c r="BB49" s="776"/>
      <c r="BC49" s="776"/>
      <c r="BD49" s="776"/>
      <c r="BE49" s="776"/>
      <c r="BF49" s="777"/>
      <c r="BG49" s="320"/>
      <c r="BH49" s="321"/>
      <c r="BI49" s="321"/>
      <c r="BJ49" s="321"/>
      <c r="BK49" s="321"/>
      <c r="BL49" s="916"/>
      <c r="BM49" s="882"/>
      <c r="BN49" s="882"/>
      <c r="BO49" s="882"/>
      <c r="BP49" s="882"/>
      <c r="BQ49" s="882"/>
      <c r="BR49" s="882"/>
      <c r="BS49" s="882"/>
      <c r="BT49" s="882"/>
      <c r="BU49" s="882"/>
      <c r="BV49" s="882"/>
      <c r="BW49" s="860"/>
      <c r="BX49" s="865"/>
      <c r="DB49" s="187"/>
      <c r="DC49" s="187"/>
      <c r="DD49" s="187"/>
      <c r="DE49" s="187"/>
      <c r="DF49" s="187"/>
      <c r="DG49" s="187"/>
      <c r="DH49" s="187"/>
      <c r="DI49" s="187"/>
      <c r="DJ49" s="187"/>
      <c r="DK49" s="187"/>
      <c r="DL49" s="187"/>
      <c r="DM49" s="187"/>
    </row>
    <row r="50" spans="1:117" s="141" customFormat="1" ht="25.7" customHeight="1" x14ac:dyDescent="0.25">
      <c r="A50" s="138"/>
      <c r="B50" s="790" t="s">
        <v>205</v>
      </c>
      <c r="C50" s="791"/>
      <c r="D50" s="796" t="s">
        <v>213</v>
      </c>
      <c r="E50" s="745" t="s">
        <v>243</v>
      </c>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46"/>
      <c r="AJ50" s="746"/>
      <c r="AK50" s="746"/>
      <c r="AL50" s="746"/>
      <c r="AM50" s="746"/>
      <c r="AN50" s="746"/>
      <c r="AO50" s="746"/>
      <c r="AP50" s="746"/>
      <c r="AQ50" s="746"/>
      <c r="AR50" s="746"/>
      <c r="AS50" s="746"/>
      <c r="AT50" s="746"/>
      <c r="AU50" s="746"/>
      <c r="AV50" s="746"/>
      <c r="AW50" s="746"/>
      <c r="AX50" s="746"/>
      <c r="AY50" s="746"/>
      <c r="AZ50" s="322"/>
      <c r="BA50" s="322"/>
      <c r="BB50" s="322"/>
      <c r="BC50" s="322"/>
      <c r="BD50" s="322"/>
      <c r="BE50" s="322"/>
      <c r="BF50" s="322"/>
      <c r="BG50" s="322"/>
      <c r="BH50" s="322"/>
      <c r="BI50" s="322"/>
      <c r="BJ50" s="322"/>
      <c r="BK50" s="322"/>
      <c r="BL50" s="914" t="str">
        <f>IF('DescrCritSel '!BM48="X","X","")</f>
        <v/>
      </c>
      <c r="BM50" s="880">
        <f>IF('DescrCritSel '!BM48="x", 4,0)</f>
        <v>0</v>
      </c>
      <c r="BN50" s="880"/>
      <c r="BO50" s="880"/>
      <c r="BP50" s="880"/>
      <c r="BQ50" s="880"/>
      <c r="BR50" s="880"/>
      <c r="BS50" s="880"/>
      <c r="BT50" s="880"/>
      <c r="BU50" s="880"/>
      <c r="BV50" s="880"/>
      <c r="BW50" s="858" t="s">
        <v>240</v>
      </c>
      <c r="BX50" s="861">
        <f>BM50</f>
        <v>0</v>
      </c>
      <c r="DB50" s="187"/>
      <c r="DC50" s="187"/>
      <c r="DD50" s="187"/>
      <c r="DE50" s="187"/>
      <c r="DF50" s="187"/>
      <c r="DG50" s="187"/>
      <c r="DH50" s="187"/>
      <c r="DI50" s="187"/>
      <c r="DJ50" s="187"/>
      <c r="DK50" s="187"/>
      <c r="DL50" s="187"/>
      <c r="DM50" s="187"/>
    </row>
    <row r="51" spans="1:117" s="141" customFormat="1" ht="10.5" customHeight="1" x14ac:dyDescent="0.25">
      <c r="A51" s="138"/>
      <c r="B51" s="792"/>
      <c r="C51" s="793"/>
      <c r="D51" s="797"/>
      <c r="E51" s="748"/>
      <c r="F51" s="749"/>
      <c r="G51" s="749"/>
      <c r="H51" s="749"/>
      <c r="I51" s="749"/>
      <c r="J51" s="749"/>
      <c r="K51" s="749"/>
      <c r="L51" s="749"/>
      <c r="M51" s="749"/>
      <c r="N51" s="749"/>
      <c r="O51" s="749"/>
      <c r="P51" s="749"/>
      <c r="Q51" s="749"/>
      <c r="R51" s="749"/>
      <c r="S51" s="749"/>
      <c r="T51" s="749"/>
      <c r="U51" s="749"/>
      <c r="V51" s="749"/>
      <c r="W51" s="749"/>
      <c r="X51" s="749"/>
      <c r="Y51" s="749"/>
      <c r="Z51" s="749"/>
      <c r="AA51" s="749"/>
      <c r="AB51" s="749"/>
      <c r="AC51" s="749"/>
      <c r="AD51" s="749"/>
      <c r="AE51" s="749"/>
      <c r="AF51" s="749"/>
      <c r="AG51" s="749"/>
      <c r="AH51" s="749"/>
      <c r="AI51" s="749"/>
      <c r="AJ51" s="749"/>
      <c r="AK51" s="749"/>
      <c r="AL51" s="749"/>
      <c r="AM51" s="749"/>
      <c r="AN51" s="749"/>
      <c r="AO51" s="749"/>
      <c r="AP51" s="749"/>
      <c r="AQ51" s="749"/>
      <c r="AR51" s="749"/>
      <c r="AS51" s="749"/>
      <c r="AT51" s="749"/>
      <c r="AU51" s="749"/>
      <c r="AV51" s="749"/>
      <c r="AW51" s="749"/>
      <c r="AX51" s="749"/>
      <c r="AY51" s="749"/>
      <c r="AZ51" s="323"/>
      <c r="BA51" s="323"/>
      <c r="BB51" s="323"/>
      <c r="BC51" s="323"/>
      <c r="BD51" s="323"/>
      <c r="BE51" s="323"/>
      <c r="BF51" s="323"/>
      <c r="BG51" s="323"/>
      <c r="BH51" s="323"/>
      <c r="BI51" s="323"/>
      <c r="BJ51" s="323"/>
      <c r="BK51" s="323"/>
      <c r="BL51" s="915"/>
      <c r="BM51" s="881"/>
      <c r="BN51" s="881"/>
      <c r="BO51" s="881"/>
      <c r="BP51" s="881"/>
      <c r="BQ51" s="881"/>
      <c r="BR51" s="881"/>
      <c r="BS51" s="881"/>
      <c r="BT51" s="881"/>
      <c r="BU51" s="881"/>
      <c r="BV51" s="881"/>
      <c r="BW51" s="859"/>
      <c r="BX51" s="862"/>
      <c r="DB51" s="187"/>
      <c r="DC51" s="187"/>
      <c r="DD51" s="187"/>
      <c r="DE51" s="187"/>
      <c r="DF51" s="187"/>
      <c r="DG51" s="187"/>
      <c r="DH51" s="187"/>
      <c r="DI51" s="187"/>
      <c r="DJ51" s="187"/>
      <c r="DK51" s="187"/>
      <c r="DL51" s="187"/>
      <c r="DM51" s="187"/>
    </row>
    <row r="52" spans="1:117" s="141" customFormat="1" ht="68.25" customHeight="1" thickBot="1" x14ac:dyDescent="0.3">
      <c r="A52" s="138"/>
      <c r="B52" s="794"/>
      <c r="C52" s="795"/>
      <c r="D52" s="798"/>
      <c r="E52" s="751"/>
      <c r="F52" s="752"/>
      <c r="G52" s="752"/>
      <c r="H52" s="752"/>
      <c r="I52" s="752"/>
      <c r="J52" s="752"/>
      <c r="K52" s="752"/>
      <c r="L52" s="752"/>
      <c r="M52" s="752"/>
      <c r="N52" s="752"/>
      <c r="O52" s="752"/>
      <c r="P52" s="752"/>
      <c r="Q52" s="752"/>
      <c r="R52" s="752"/>
      <c r="S52" s="752"/>
      <c r="T52" s="752"/>
      <c r="U52" s="752"/>
      <c r="V52" s="752"/>
      <c r="W52" s="752"/>
      <c r="X52" s="752"/>
      <c r="Y52" s="752"/>
      <c r="Z52" s="752"/>
      <c r="AA52" s="752"/>
      <c r="AB52" s="752"/>
      <c r="AC52" s="752"/>
      <c r="AD52" s="752"/>
      <c r="AE52" s="752"/>
      <c r="AF52" s="752"/>
      <c r="AG52" s="752"/>
      <c r="AH52" s="752"/>
      <c r="AI52" s="752"/>
      <c r="AJ52" s="752"/>
      <c r="AK52" s="752"/>
      <c r="AL52" s="752"/>
      <c r="AM52" s="752"/>
      <c r="AN52" s="752"/>
      <c r="AO52" s="752"/>
      <c r="AP52" s="752"/>
      <c r="AQ52" s="752"/>
      <c r="AR52" s="752"/>
      <c r="AS52" s="752"/>
      <c r="AT52" s="752"/>
      <c r="AU52" s="752"/>
      <c r="AV52" s="752"/>
      <c r="AW52" s="752"/>
      <c r="AX52" s="752"/>
      <c r="AY52" s="752"/>
      <c r="AZ52" s="324"/>
      <c r="BA52" s="324"/>
      <c r="BB52" s="324"/>
      <c r="BC52" s="324"/>
      <c r="BD52" s="324"/>
      <c r="BE52" s="324"/>
      <c r="BF52" s="324"/>
      <c r="BG52" s="324"/>
      <c r="BH52" s="324"/>
      <c r="BI52" s="324"/>
      <c r="BJ52" s="324"/>
      <c r="BK52" s="324"/>
      <c r="BL52" s="916"/>
      <c r="BM52" s="882"/>
      <c r="BN52" s="882"/>
      <c r="BO52" s="882"/>
      <c r="BP52" s="882"/>
      <c r="BQ52" s="882"/>
      <c r="BR52" s="882"/>
      <c r="BS52" s="882"/>
      <c r="BT52" s="882"/>
      <c r="BU52" s="882"/>
      <c r="BV52" s="882"/>
      <c r="BW52" s="860"/>
      <c r="BX52" s="863"/>
      <c r="DB52" s="187"/>
      <c r="DC52" s="187"/>
      <c r="DD52" s="187"/>
      <c r="DE52" s="187"/>
      <c r="DF52" s="187"/>
      <c r="DG52" s="187"/>
      <c r="DH52" s="187"/>
      <c r="DI52" s="187"/>
      <c r="DJ52" s="187"/>
      <c r="DK52" s="187"/>
      <c r="DL52" s="187"/>
      <c r="DM52" s="187"/>
    </row>
    <row r="53" spans="1:117" ht="20.45" customHeight="1" x14ac:dyDescent="0.35">
      <c r="AU53" s="726"/>
      <c r="AV53" s="726"/>
      <c r="AW53" s="726"/>
      <c r="AX53" s="726"/>
      <c r="AY53" s="726"/>
      <c r="AZ53" s="726"/>
      <c r="BA53" s="726"/>
      <c r="BB53" s="726"/>
      <c r="BC53" s="726"/>
      <c r="BD53" s="726"/>
      <c r="BE53" s="726"/>
      <c r="BF53" s="726"/>
      <c r="BG53" s="726"/>
      <c r="BH53" s="726"/>
      <c r="BI53" s="726"/>
      <c r="BJ53" s="726"/>
      <c r="BK53" s="726"/>
      <c r="BL53" s="726"/>
      <c r="BM53" s="867" t="s">
        <v>166</v>
      </c>
      <c r="BN53" s="868"/>
      <c r="BO53" s="868"/>
      <c r="BP53" s="868"/>
      <c r="BQ53" s="868"/>
      <c r="BR53" s="868"/>
      <c r="BS53" s="868"/>
      <c r="BT53" s="868"/>
      <c r="BU53" s="868"/>
      <c r="BV53" s="868"/>
      <c r="BW53" s="869"/>
      <c r="BX53" s="866">
        <f>SUM(BX12:BX52)</f>
        <v>0</v>
      </c>
    </row>
    <row r="54" spans="1:117" ht="20.45" customHeight="1" x14ac:dyDescent="0.35">
      <c r="AU54" s="726"/>
      <c r="AV54" s="726"/>
      <c r="AW54" s="726"/>
      <c r="AX54" s="726"/>
      <c r="AY54" s="726"/>
      <c r="AZ54" s="726"/>
      <c r="BA54" s="726"/>
      <c r="BB54" s="726"/>
      <c r="BC54" s="726"/>
      <c r="BD54" s="726"/>
      <c r="BE54" s="726"/>
      <c r="BF54" s="726"/>
      <c r="BG54" s="726"/>
      <c r="BH54" s="726"/>
      <c r="BI54" s="726"/>
      <c r="BJ54" s="726"/>
      <c r="BK54" s="726"/>
      <c r="BL54" s="726"/>
      <c r="BM54" s="867"/>
      <c r="BN54" s="868"/>
      <c r="BO54" s="868"/>
      <c r="BP54" s="868"/>
      <c r="BQ54" s="868"/>
      <c r="BR54" s="868"/>
      <c r="BS54" s="868"/>
      <c r="BT54" s="868"/>
      <c r="BU54" s="868"/>
      <c r="BV54" s="868"/>
      <c r="BW54" s="869"/>
      <c r="BX54" s="866"/>
    </row>
    <row r="55" spans="1:117" ht="20.45" customHeight="1" x14ac:dyDescent="0.35">
      <c r="AU55" s="726"/>
      <c r="AV55" s="726"/>
      <c r="AW55" s="726"/>
      <c r="AX55" s="726"/>
      <c r="AY55" s="726"/>
      <c r="AZ55" s="726"/>
      <c r="BA55" s="726"/>
      <c r="BB55" s="726"/>
      <c r="BC55" s="726"/>
      <c r="BD55" s="726"/>
      <c r="BE55" s="726"/>
      <c r="BF55" s="726"/>
      <c r="BG55" s="726"/>
      <c r="BH55" s="726"/>
      <c r="BI55" s="726"/>
      <c r="BJ55" s="726"/>
      <c r="BK55" s="726"/>
      <c r="BL55" s="726"/>
      <c r="BM55" s="867"/>
      <c r="BN55" s="868"/>
      <c r="BO55" s="868"/>
      <c r="BP55" s="868"/>
      <c r="BQ55" s="868"/>
      <c r="BR55" s="868"/>
      <c r="BS55" s="868"/>
      <c r="BT55" s="868"/>
      <c r="BU55" s="868"/>
      <c r="BV55" s="868"/>
      <c r="BW55" s="869"/>
      <c r="BX55" s="866"/>
    </row>
    <row r="56" spans="1:117" ht="20.45" customHeight="1" x14ac:dyDescent="0.35">
      <c r="AU56" s="173"/>
      <c r="AV56" s="173"/>
      <c r="AW56" s="173"/>
      <c r="AX56" s="173"/>
      <c r="AY56" s="173"/>
      <c r="AZ56" s="173"/>
      <c r="BA56" s="173"/>
      <c r="BB56" s="173"/>
      <c r="BC56" s="173"/>
      <c r="BD56" s="173"/>
      <c r="BE56" s="173"/>
      <c r="BF56" s="173"/>
      <c r="BG56" s="173"/>
      <c r="BH56" s="173"/>
      <c r="BI56" s="173"/>
      <c r="BJ56" s="173"/>
      <c r="BK56" s="173"/>
      <c r="BL56" s="173"/>
      <c r="BM56" s="870" t="str">
        <f>IF(BX53&lt;30,"attenzione, punteggio minimo previsto dal bando non raggiunto","punteggio minimo di 30 raggiunto")</f>
        <v>attenzione, punteggio minimo previsto dal bando non raggiunto</v>
      </c>
      <c r="BN56" s="871"/>
      <c r="BO56" s="871"/>
      <c r="BP56" s="871"/>
      <c r="BQ56" s="871"/>
      <c r="BR56" s="871"/>
      <c r="BS56" s="871"/>
      <c r="BT56" s="871"/>
      <c r="BU56" s="871"/>
      <c r="BV56" s="871"/>
      <c r="BW56" s="871"/>
      <c r="BX56" s="872"/>
    </row>
    <row r="57" spans="1:117" ht="20.45" customHeight="1" x14ac:dyDescent="0.35">
      <c r="AU57" s="173"/>
      <c r="AV57" s="173"/>
      <c r="AW57" s="173"/>
      <c r="AX57" s="173"/>
      <c r="AY57" s="173"/>
      <c r="AZ57" s="173"/>
      <c r="BA57" s="173"/>
      <c r="BB57" s="173"/>
      <c r="BC57" s="173"/>
      <c r="BD57" s="173"/>
      <c r="BE57" s="173"/>
      <c r="BF57" s="173"/>
      <c r="BG57" s="173"/>
      <c r="BH57" s="173"/>
      <c r="BI57" s="173"/>
      <c r="BJ57" s="173"/>
      <c r="BK57" s="173"/>
      <c r="BL57" s="173"/>
      <c r="BM57" s="873"/>
      <c r="BN57" s="874"/>
      <c r="BO57" s="874"/>
      <c r="BP57" s="874"/>
      <c r="BQ57" s="874"/>
      <c r="BR57" s="874"/>
      <c r="BS57" s="874"/>
      <c r="BT57" s="874"/>
      <c r="BU57" s="874"/>
      <c r="BV57" s="874"/>
      <c r="BW57" s="874"/>
      <c r="BX57" s="859"/>
    </row>
    <row r="58" spans="1:117" ht="32.25" customHeight="1" x14ac:dyDescent="0.35">
      <c r="AU58" s="173"/>
      <c r="AV58" s="173"/>
      <c r="AW58" s="173"/>
      <c r="AX58" s="173"/>
      <c r="AY58" s="173"/>
      <c r="AZ58" s="173"/>
      <c r="BA58" s="173"/>
      <c r="BB58" s="173"/>
      <c r="BC58" s="173"/>
      <c r="BD58" s="173"/>
      <c r="BE58" s="173"/>
      <c r="BF58" s="173"/>
      <c r="BG58" s="173"/>
      <c r="BH58" s="173"/>
      <c r="BI58" s="173"/>
      <c r="BJ58" s="173"/>
      <c r="BK58" s="173"/>
      <c r="BL58" s="173"/>
      <c r="BM58" s="875"/>
      <c r="BN58" s="876"/>
      <c r="BO58" s="876"/>
      <c r="BP58" s="876"/>
      <c r="BQ58" s="876"/>
      <c r="BR58" s="876"/>
      <c r="BS58" s="876"/>
      <c r="BT58" s="876"/>
      <c r="BU58" s="876"/>
      <c r="BV58" s="876"/>
      <c r="BW58" s="876"/>
      <c r="BX58" s="877"/>
    </row>
  </sheetData>
  <sheetProtection algorithmName="SHA-512" hashValue="QxmXJZxqMFP3qjz80IHR2WTV8G5KWb1dxgYCDCPFN3vBJXBwuGGD+K/rMqqg3a6vb+bZ/n5McA6TcNMUcaTyEA==" saltValue="9vyUJiLcfKTtKsP8Rq2uWg==" spinCount="100000" sheet="1" objects="1" scenarios="1"/>
  <mergeCells count="91">
    <mergeCell ref="BW30:BW34"/>
    <mergeCell ref="BX30:BX34"/>
    <mergeCell ref="BW35:BW37"/>
    <mergeCell ref="BX35:BX37"/>
    <mergeCell ref="BW38:BW40"/>
    <mergeCell ref="BX38:BX40"/>
    <mergeCell ref="B38:C40"/>
    <mergeCell ref="BM38:BV40"/>
    <mergeCell ref="D38:D40"/>
    <mergeCell ref="BW12:BW20"/>
    <mergeCell ref="BX12:BX20"/>
    <mergeCell ref="E35:AY37"/>
    <mergeCell ref="E38:AY40"/>
    <mergeCell ref="BL38:BL40"/>
    <mergeCell ref="BL35:BL37"/>
    <mergeCell ref="BM30:BV34"/>
    <mergeCell ref="AK33:BL34"/>
    <mergeCell ref="D12:D13"/>
    <mergeCell ref="D14:D16"/>
    <mergeCell ref="D17:D20"/>
    <mergeCell ref="BW21:BW29"/>
    <mergeCell ref="BX21:BX29"/>
    <mergeCell ref="E44:BF46"/>
    <mergeCell ref="E47:BF49"/>
    <mergeCell ref="E41:AY43"/>
    <mergeCell ref="E28:T29"/>
    <mergeCell ref="U28:W29"/>
    <mergeCell ref="B21:C29"/>
    <mergeCell ref="BM17:BV20"/>
    <mergeCell ref="B12:C13"/>
    <mergeCell ref="D21:D29"/>
    <mergeCell ref="BM21:BV29"/>
    <mergeCell ref="AB25:AG25"/>
    <mergeCell ref="E26:T27"/>
    <mergeCell ref="U26:W27"/>
    <mergeCell ref="E17:BL20"/>
    <mergeCell ref="Z24:AQ24"/>
    <mergeCell ref="D35:D37"/>
    <mergeCell ref="D30:D34"/>
    <mergeCell ref="B50:C52"/>
    <mergeCell ref="BM50:BV52"/>
    <mergeCell ref="E50:AY52"/>
    <mergeCell ref="D50:D52"/>
    <mergeCell ref="BL50:BL52"/>
    <mergeCell ref="BM41:BV43"/>
    <mergeCell ref="D41:D49"/>
    <mergeCell ref="B41:C49"/>
    <mergeCell ref="BL41:BL43"/>
    <mergeCell ref="BL44:BL46"/>
    <mergeCell ref="BL47:BL49"/>
    <mergeCell ref="BM44:BV46"/>
    <mergeCell ref="BM47:BV49"/>
    <mergeCell ref="AI33:AJ34"/>
    <mergeCell ref="B11:C11"/>
    <mergeCell ref="AU53:BL55"/>
    <mergeCell ref="E11:BL11"/>
    <mergeCell ref="BM11:BV11"/>
    <mergeCell ref="B35:C37"/>
    <mergeCell ref="BM35:BV37"/>
    <mergeCell ref="E12:BL13"/>
    <mergeCell ref="BM12:BV13"/>
    <mergeCell ref="E21:BL23"/>
    <mergeCell ref="E24:T25"/>
    <mergeCell ref="U24:W25"/>
    <mergeCell ref="B30:C34"/>
    <mergeCell ref="E30:BL32"/>
    <mergeCell ref="E33:T34"/>
    <mergeCell ref="U33:AH34"/>
    <mergeCell ref="B17:C20"/>
    <mergeCell ref="BM56:BX58"/>
    <mergeCell ref="DB9:DV9"/>
    <mergeCell ref="B14:C16"/>
    <mergeCell ref="E14:BL16"/>
    <mergeCell ref="DB1:DV1"/>
    <mergeCell ref="DB2:DV2"/>
    <mergeCell ref="AT3:AW3"/>
    <mergeCell ref="DB3:DV3"/>
    <mergeCell ref="BM14:BV16"/>
    <mergeCell ref="DB4:DV4"/>
    <mergeCell ref="DB5:DV5"/>
    <mergeCell ref="DB6:DV6"/>
    <mergeCell ref="DB7:DV7"/>
    <mergeCell ref="DB8:DV8"/>
    <mergeCell ref="B6:BX8"/>
    <mergeCell ref="A1:BX2"/>
    <mergeCell ref="BW50:BW52"/>
    <mergeCell ref="BX50:BX52"/>
    <mergeCell ref="BW41:BW49"/>
    <mergeCell ref="BX41:BX49"/>
    <mergeCell ref="BX53:BX55"/>
    <mergeCell ref="BM53:BW55"/>
  </mergeCells>
  <conditionalFormatting sqref="AU56">
    <cfRule type="cellIs" dxfId="5" priority="19" operator="equal">
      <formula>"attenzione, punteggio minimo previsto dal bando non raggiunto"</formula>
    </cfRule>
    <cfRule type="cellIs" dxfId="4" priority="20" operator="equal">
      <formula>"punteggio minimo di 30 raggiunto"</formula>
    </cfRule>
  </conditionalFormatting>
  <conditionalFormatting sqref="BM56:BX58">
    <cfRule type="beginsWith" dxfId="3" priority="3" stopIfTrue="1" operator="beginsWith" text="punteggio">
      <formula>LEFT(BM56,LEN("punteggio"))="punteggio"</formula>
    </cfRule>
    <cfRule type="beginsWith" dxfId="2" priority="4" stopIfTrue="1" operator="beginsWith" text="attenzione">
      <formula>LEFT(BM56,LEN("attenzione"))="attenzione"</formula>
    </cfRule>
  </conditionalFormatting>
  <conditionalFormatting sqref="BX53:BX55">
    <cfRule type="cellIs" dxfId="1" priority="1" stopIfTrue="1" operator="greaterThanOrEqual">
      <formula>30</formula>
    </cfRule>
    <cfRule type="cellIs" dxfId="0" priority="2" stopIfTrue="1" operator="between">
      <formula>1</formula>
      <formula>29</formula>
    </cfRule>
  </conditionalFormatting>
  <dataValidations xWindow="525" yWindow="584" count="1">
    <dataValidation allowBlank="1" showInputMessage="1" showErrorMessage="1" promptTitle="Nota per l'utente: " prompt="Inserire X nelle celle gialle in base al tipo di Area" sqref="U24:W29" xr:uid="{96AFE08D-C3BD-4C10-A8E5-89FB26F0D486}"/>
  </dataValidations>
  <printOptions horizontalCentered="1"/>
  <pageMargins left="0.25" right="0.25" top="0.75" bottom="0.75" header="0.3" footer="0.3"/>
  <pageSetup paperSize="9" scale="30" fitToHeight="0" orientation="portrait" r:id="rId1"/>
  <headerFooter alignWithMargins="0">
    <oddFooter>&amp;R&amp;"Arial,Grassetto"&amp;14foglio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0">
    <pageSetUpPr fitToPage="1"/>
  </sheetPr>
  <dimension ref="A1:ET420"/>
  <sheetViews>
    <sheetView showGridLines="0" tabSelected="1" view="pageBreakPreview" topLeftCell="A38" zoomScale="80" zoomScaleNormal="60" zoomScaleSheetLayoutView="80" zoomScalePageLayoutView="50" workbookViewId="0">
      <selection activeCell="E58" sqref="E58:BG59"/>
    </sheetView>
  </sheetViews>
  <sheetFormatPr defaultColWidth="3.85546875" defaultRowHeight="20.25" customHeight="1" x14ac:dyDescent="0.25"/>
  <cols>
    <col min="1" max="1" width="8.140625" style="52" customWidth="1"/>
    <col min="2" max="45" width="3.85546875" style="52" customWidth="1"/>
    <col min="46" max="46" width="4.85546875" style="52" customWidth="1"/>
    <col min="47" max="48" width="3.85546875" style="52" customWidth="1"/>
    <col min="49" max="60" width="3.85546875" style="52"/>
    <col min="61" max="61" width="4.42578125" style="52" customWidth="1"/>
    <col min="62" max="16384" width="3.85546875" style="52"/>
  </cols>
  <sheetData>
    <row r="1" spans="1:61" s="32" customFormat="1" ht="18" x14ac:dyDescent="0.2">
      <c r="B1" s="958" t="s">
        <v>84</v>
      </c>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c r="AW1" s="958"/>
      <c r="AX1" s="958"/>
      <c r="AY1" s="958"/>
      <c r="AZ1" s="958"/>
      <c r="BA1" s="958"/>
      <c r="BB1" s="958"/>
      <c r="BC1" s="958"/>
      <c r="BD1" s="958"/>
      <c r="BE1" s="958"/>
      <c r="BF1" s="958"/>
      <c r="BG1" s="958"/>
      <c r="BH1" s="958"/>
    </row>
    <row r="2" spans="1:61" s="32" customFormat="1" ht="30" customHeight="1" x14ac:dyDescent="0.2">
      <c r="B2" s="958"/>
      <c r="C2" s="958"/>
      <c r="D2" s="958"/>
      <c r="E2" s="958"/>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58"/>
      <c r="AO2" s="958"/>
      <c r="AP2" s="958"/>
      <c r="AQ2" s="958"/>
      <c r="AR2" s="958"/>
      <c r="AS2" s="958"/>
      <c r="AT2" s="958"/>
      <c r="AU2" s="958"/>
      <c r="AV2" s="958"/>
      <c r="AW2" s="958"/>
      <c r="AX2" s="958"/>
      <c r="AY2" s="958"/>
      <c r="AZ2" s="958"/>
      <c r="BA2" s="958"/>
      <c r="BB2" s="958"/>
      <c r="BC2" s="958"/>
      <c r="BD2" s="958"/>
      <c r="BE2" s="958"/>
      <c r="BF2" s="958"/>
      <c r="BG2" s="958"/>
      <c r="BH2" s="958"/>
    </row>
    <row r="3" spans="1:61" s="1" customFormat="1" ht="20.25" customHeight="1" x14ac:dyDescent="0.4">
      <c r="A3" s="2"/>
      <c r="B3" s="98"/>
      <c r="C3" s="99"/>
      <c r="D3" s="100"/>
      <c r="E3" s="100"/>
      <c r="F3" s="100"/>
      <c r="G3" s="100"/>
      <c r="H3" s="100"/>
      <c r="I3" s="100"/>
      <c r="J3" s="100"/>
      <c r="K3" s="100"/>
      <c r="L3" s="100"/>
      <c r="M3" s="100"/>
      <c r="N3" s="100"/>
      <c r="AV3" s="48"/>
    </row>
    <row r="4" spans="1:61" s="29" customFormat="1" ht="20.25" customHeight="1" x14ac:dyDescent="0.35">
      <c r="A4" s="57" t="s">
        <v>128</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47"/>
      <c r="AV4" s="47"/>
      <c r="AW4" s="47"/>
      <c r="AX4" s="47"/>
      <c r="AY4" s="47"/>
      <c r="AZ4" s="47"/>
      <c r="BA4" s="47"/>
      <c r="BB4" s="47"/>
      <c r="BC4" s="47"/>
      <c r="BD4" s="47"/>
      <c r="BE4" s="47"/>
      <c r="BF4" s="47"/>
      <c r="BG4" s="47"/>
      <c r="BH4" s="47"/>
      <c r="BI4" s="47"/>
    </row>
    <row r="5" spans="1:61" s="46" customFormat="1" ht="20.25" customHeight="1" x14ac:dyDescent="0.25">
      <c r="A5" s="101"/>
      <c r="B5" s="102"/>
    </row>
    <row r="6" spans="1:61" s="46" customFormat="1" ht="20.25" customHeight="1" x14ac:dyDescent="0.25">
      <c r="A6" s="101"/>
      <c r="B6" s="950" t="s">
        <v>313</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0"/>
      <c r="AL6" s="950"/>
      <c r="AM6" s="950"/>
      <c r="AN6" s="950"/>
      <c r="AO6" s="950"/>
      <c r="AP6" s="950"/>
      <c r="AQ6" s="950"/>
      <c r="AR6" s="950"/>
      <c r="AS6" s="950"/>
      <c r="AT6" s="950"/>
      <c r="AU6" s="950"/>
      <c r="AV6" s="950"/>
      <c r="AW6" s="950"/>
      <c r="AX6" s="950"/>
      <c r="AY6" s="950"/>
      <c r="AZ6" s="950"/>
      <c r="BA6" s="950"/>
      <c r="BB6" s="950"/>
      <c r="BC6" s="950"/>
      <c r="BD6" s="950"/>
      <c r="BE6" s="950"/>
      <c r="BF6" s="950"/>
      <c r="BG6" s="950"/>
      <c r="BH6" s="950"/>
    </row>
    <row r="7" spans="1:61" s="46" customFormat="1" ht="20.25" customHeight="1" x14ac:dyDescent="0.25">
      <c r="A7" s="101"/>
      <c r="B7" s="950"/>
      <c r="C7" s="950"/>
      <c r="D7" s="950"/>
      <c r="E7" s="950"/>
      <c r="F7" s="950"/>
      <c r="G7" s="950"/>
      <c r="H7" s="950"/>
      <c r="I7" s="950"/>
      <c r="J7" s="950"/>
      <c r="K7" s="950"/>
      <c r="L7" s="950"/>
      <c r="M7" s="950"/>
      <c r="N7" s="950"/>
      <c r="O7" s="950"/>
      <c r="P7" s="950"/>
      <c r="Q7" s="950"/>
      <c r="R7" s="950"/>
      <c r="S7" s="950"/>
      <c r="T7" s="950"/>
      <c r="U7" s="950"/>
      <c r="V7" s="950"/>
      <c r="W7" s="950"/>
      <c r="X7" s="950"/>
      <c r="Y7" s="950"/>
      <c r="Z7" s="950"/>
      <c r="AA7" s="950"/>
      <c r="AB7" s="950"/>
      <c r="AC7" s="950"/>
      <c r="AD7" s="950"/>
      <c r="AE7" s="950"/>
      <c r="AF7" s="950"/>
      <c r="AG7" s="950"/>
      <c r="AH7" s="950"/>
      <c r="AI7" s="950"/>
      <c r="AJ7" s="950"/>
      <c r="AK7" s="950"/>
      <c r="AL7" s="950"/>
      <c r="AM7" s="950"/>
      <c r="AN7" s="950"/>
      <c r="AO7" s="950"/>
      <c r="AP7" s="950"/>
      <c r="AQ7" s="950"/>
      <c r="AR7" s="950"/>
      <c r="AS7" s="950"/>
      <c r="AT7" s="950"/>
      <c r="AU7" s="950"/>
      <c r="AV7" s="950"/>
      <c r="AW7" s="950"/>
      <c r="AX7" s="950"/>
      <c r="AY7" s="950"/>
      <c r="AZ7" s="950"/>
      <c r="BA7" s="950"/>
      <c r="BB7" s="950"/>
      <c r="BC7" s="950"/>
      <c r="BD7" s="950"/>
      <c r="BE7" s="950"/>
      <c r="BF7" s="950"/>
      <c r="BG7" s="950"/>
      <c r="BH7" s="950"/>
    </row>
    <row r="8" spans="1:61" s="46" customFormat="1" ht="20.25" customHeight="1" x14ac:dyDescent="0.25">
      <c r="A8" s="101"/>
      <c r="B8" s="948"/>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row>
    <row r="9" spans="1:61" s="46" customFormat="1" ht="59.25" customHeight="1" x14ac:dyDescent="0.25">
      <c r="A9" s="101"/>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8"/>
      <c r="AZ9" s="948"/>
      <c r="BA9" s="948"/>
      <c r="BB9" s="948"/>
      <c r="BC9" s="948"/>
      <c r="BD9" s="948"/>
      <c r="BE9" s="948"/>
      <c r="BF9" s="948"/>
      <c r="BG9" s="948"/>
      <c r="BH9" s="948"/>
    </row>
    <row r="10" spans="1:61" s="46" customFormat="1" ht="20.25" customHeight="1" x14ac:dyDescent="0.25">
      <c r="A10" s="101"/>
      <c r="B10" s="255"/>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row>
    <row r="11" spans="1:61" s="46" customFormat="1" ht="20.25" customHeight="1" x14ac:dyDescent="0.25">
      <c r="A11" s="101"/>
      <c r="B11" s="255"/>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row>
    <row r="12" spans="1:61" s="46" customFormat="1" ht="20.25" customHeight="1" x14ac:dyDescent="0.35">
      <c r="A12" s="247" t="s">
        <v>139</v>
      </c>
      <c r="B12" s="256"/>
      <c r="C12" s="257"/>
      <c r="D12" s="29"/>
      <c r="E12" s="952" t="s">
        <v>125</v>
      </c>
      <c r="F12" s="953"/>
      <c r="G12" s="953"/>
      <c r="H12" s="953"/>
      <c r="I12" s="953"/>
      <c r="J12" s="953"/>
      <c r="K12" s="953"/>
      <c r="L12" s="953"/>
      <c r="M12" s="953"/>
      <c r="N12" s="953"/>
      <c r="O12" s="953"/>
      <c r="P12" s="953"/>
      <c r="Q12" s="953"/>
      <c r="R12" s="953"/>
      <c r="S12" s="953"/>
      <c r="T12" s="953"/>
      <c r="U12" s="953"/>
      <c r="V12" s="953"/>
      <c r="W12" s="953"/>
      <c r="X12" s="953"/>
      <c r="Y12" s="953"/>
      <c r="Z12" s="953"/>
      <c r="AA12" s="953"/>
      <c r="AB12" s="953"/>
      <c r="AC12" s="953"/>
      <c r="AD12" s="953"/>
      <c r="AE12" s="953"/>
      <c r="AF12" s="953"/>
      <c r="AG12" s="953"/>
      <c r="AH12" s="953"/>
      <c r="AI12" s="953"/>
      <c r="AJ12" s="953"/>
      <c r="AK12" s="953"/>
      <c r="AL12" s="953"/>
      <c r="AM12" s="953"/>
      <c r="AN12" s="953"/>
      <c r="AO12" s="953"/>
      <c r="AP12" s="953"/>
      <c r="AQ12" s="953"/>
      <c r="AR12" s="953"/>
      <c r="AS12" s="953"/>
      <c r="AT12" s="953"/>
      <c r="AU12" s="953"/>
      <c r="AV12" s="953"/>
      <c r="AW12" s="953"/>
      <c r="AX12" s="953"/>
      <c r="AY12" s="953"/>
      <c r="AZ12" s="953"/>
      <c r="BA12" s="953"/>
      <c r="BB12" s="953"/>
      <c r="BC12" s="953"/>
      <c r="BD12" s="953"/>
      <c r="BE12" s="953"/>
      <c r="BF12" s="254"/>
      <c r="BG12" s="254"/>
      <c r="BH12" s="197"/>
    </row>
    <row r="13" spans="1:61" s="53" customFormat="1" ht="20.25" customHeight="1" x14ac:dyDescent="0.3">
      <c r="A13" s="248"/>
      <c r="B13" s="256"/>
      <c r="C13" s="256"/>
      <c r="D13" s="256"/>
      <c r="E13" s="258"/>
      <c r="F13" s="258"/>
      <c r="G13" s="258"/>
      <c r="H13" s="258"/>
      <c r="I13" s="258"/>
      <c r="J13" s="258"/>
      <c r="K13" s="258"/>
      <c r="L13" s="258"/>
      <c r="M13" s="258"/>
      <c r="N13" s="258"/>
      <c r="O13" s="258"/>
      <c r="P13" s="258"/>
      <c r="Q13" s="258"/>
      <c r="R13" s="258"/>
      <c r="S13" s="259"/>
      <c r="T13" s="259"/>
      <c r="U13" s="259"/>
      <c r="V13" s="259"/>
      <c r="W13" s="259"/>
      <c r="X13" s="259"/>
      <c r="Y13" s="259"/>
      <c r="Z13" s="259"/>
      <c r="AA13" s="259"/>
      <c r="AB13" s="259"/>
      <c r="AC13" s="259"/>
      <c r="AD13" s="259"/>
      <c r="AE13" s="259"/>
      <c r="AF13" s="259"/>
      <c r="AG13" s="259"/>
      <c r="AH13" s="259"/>
      <c r="AI13" s="259"/>
      <c r="AJ13" s="259"/>
      <c r="AK13" s="259"/>
      <c r="AL13" s="259"/>
      <c r="AM13" s="259"/>
      <c r="AN13" s="197"/>
      <c r="AO13" s="256"/>
      <c r="AP13" s="256"/>
      <c r="AQ13" s="256"/>
      <c r="AR13" s="260"/>
      <c r="AS13" s="256"/>
      <c r="AT13" s="256"/>
      <c r="AU13" s="256"/>
      <c r="AV13" s="256"/>
      <c r="AW13" s="256"/>
      <c r="AX13" s="197"/>
      <c r="AY13" s="256"/>
      <c r="AZ13" s="256"/>
      <c r="BA13" s="260"/>
      <c r="BB13" s="256"/>
      <c r="BC13" s="256"/>
      <c r="BD13" s="256"/>
      <c r="BE13" s="256"/>
      <c r="BF13" s="197"/>
      <c r="BG13" s="197"/>
      <c r="BH13" s="197"/>
    </row>
    <row r="14" spans="1:61" s="53" customFormat="1" ht="20.25" customHeight="1" x14ac:dyDescent="0.3">
      <c r="A14" s="249" t="s">
        <v>140</v>
      </c>
      <c r="B14" s="256"/>
      <c r="C14" s="257"/>
      <c r="D14" s="29"/>
      <c r="E14" s="947" t="s">
        <v>285</v>
      </c>
      <c r="F14" s="947"/>
      <c r="G14" s="947"/>
      <c r="H14" s="947"/>
      <c r="I14" s="947"/>
      <c r="J14" s="947"/>
      <c r="K14" s="947"/>
      <c r="L14" s="947"/>
      <c r="M14" s="947"/>
      <c r="N14" s="947"/>
      <c r="O14" s="947"/>
      <c r="P14" s="947"/>
      <c r="Q14" s="947"/>
      <c r="R14" s="947"/>
      <c r="S14" s="947"/>
      <c r="T14" s="947"/>
      <c r="U14" s="947"/>
      <c r="V14" s="947"/>
      <c r="W14" s="947"/>
      <c r="X14" s="947"/>
      <c r="Y14" s="947"/>
      <c r="Z14" s="947"/>
      <c r="AA14" s="947"/>
      <c r="AB14" s="947"/>
      <c r="AC14" s="947"/>
      <c r="AD14" s="947"/>
      <c r="AE14" s="947"/>
      <c r="AF14" s="947"/>
      <c r="AG14" s="947"/>
      <c r="AH14" s="947"/>
      <c r="AI14" s="947"/>
      <c r="AJ14" s="947"/>
      <c r="AK14" s="947"/>
      <c r="AL14" s="947"/>
      <c r="AM14" s="947"/>
      <c r="AN14" s="947"/>
      <c r="AO14" s="947"/>
      <c r="AP14" s="947"/>
      <c r="AQ14" s="947"/>
      <c r="AR14" s="947"/>
      <c r="AS14" s="947"/>
      <c r="AT14" s="947"/>
      <c r="AU14" s="947"/>
      <c r="AV14" s="947"/>
      <c r="AW14" s="947"/>
      <c r="AX14" s="947"/>
      <c r="AY14" s="947"/>
      <c r="AZ14" s="947"/>
      <c r="BA14" s="947"/>
      <c r="BB14" s="947"/>
      <c r="BC14" s="947"/>
      <c r="BD14" s="947"/>
      <c r="BE14" s="947"/>
      <c r="BF14" s="947"/>
      <c r="BG14" s="947"/>
      <c r="BH14" s="947"/>
    </row>
    <row r="15" spans="1:61" s="53" customFormat="1" ht="33.75" customHeight="1" x14ac:dyDescent="0.3">
      <c r="A15" s="248"/>
      <c r="B15" s="256"/>
      <c r="C15" s="256"/>
      <c r="D15" s="256"/>
      <c r="E15" s="947"/>
      <c r="F15" s="947"/>
      <c r="G15" s="947"/>
      <c r="H15" s="947"/>
      <c r="I15" s="947"/>
      <c r="J15" s="947"/>
      <c r="K15" s="947"/>
      <c r="L15" s="947"/>
      <c r="M15" s="947"/>
      <c r="N15" s="947"/>
      <c r="O15" s="947"/>
      <c r="P15" s="947"/>
      <c r="Q15" s="947"/>
      <c r="R15" s="947"/>
      <c r="S15" s="947"/>
      <c r="T15" s="947"/>
      <c r="U15" s="947"/>
      <c r="V15" s="947"/>
      <c r="W15" s="947"/>
      <c r="X15" s="947"/>
      <c r="Y15" s="947"/>
      <c r="Z15" s="947"/>
      <c r="AA15" s="947"/>
      <c r="AB15" s="947"/>
      <c r="AC15" s="947"/>
      <c r="AD15" s="947"/>
      <c r="AE15" s="947"/>
      <c r="AF15" s="947"/>
      <c r="AG15" s="947"/>
      <c r="AH15" s="947"/>
      <c r="AI15" s="947"/>
      <c r="AJ15" s="947"/>
      <c r="AK15" s="947"/>
      <c r="AL15" s="947"/>
      <c r="AM15" s="947"/>
      <c r="AN15" s="947"/>
      <c r="AO15" s="947"/>
      <c r="AP15" s="947"/>
      <c r="AQ15" s="947"/>
      <c r="AR15" s="947"/>
      <c r="AS15" s="947"/>
      <c r="AT15" s="947"/>
      <c r="AU15" s="947"/>
      <c r="AV15" s="947"/>
      <c r="AW15" s="947"/>
      <c r="AX15" s="947"/>
      <c r="AY15" s="947"/>
      <c r="AZ15" s="947"/>
      <c r="BA15" s="947"/>
      <c r="BB15" s="947"/>
      <c r="BC15" s="947"/>
      <c r="BD15" s="947"/>
      <c r="BE15" s="947"/>
      <c r="BF15" s="947"/>
      <c r="BG15" s="947"/>
      <c r="BH15" s="947"/>
    </row>
    <row r="16" spans="1:61" s="46" customFormat="1" ht="20.25" customHeight="1" x14ac:dyDescent="0.3">
      <c r="A16" s="247"/>
      <c r="B16" s="255"/>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row>
    <row r="17" spans="1:60" s="46" customFormat="1" ht="21" customHeight="1" x14ac:dyDescent="0.3">
      <c r="A17" s="249" t="s">
        <v>141</v>
      </c>
      <c r="B17" s="255"/>
      <c r="C17" s="257"/>
      <c r="D17" s="256"/>
      <c r="E17" s="961" t="s">
        <v>157</v>
      </c>
      <c r="F17" s="961"/>
      <c r="G17" s="961"/>
      <c r="H17" s="961"/>
      <c r="I17" s="961"/>
      <c r="J17" s="961"/>
      <c r="K17" s="961"/>
      <c r="L17" s="961"/>
      <c r="M17" s="961"/>
      <c r="N17" s="961"/>
      <c r="O17" s="961"/>
      <c r="P17" s="961"/>
      <c r="Q17" s="961"/>
      <c r="R17" s="961"/>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961"/>
      <c r="AS17" s="961"/>
      <c r="AT17" s="961"/>
      <c r="AU17" s="961"/>
      <c r="AV17" s="961"/>
      <c r="AW17" s="961"/>
      <c r="AX17" s="961"/>
      <c r="AY17" s="961"/>
      <c r="AZ17" s="961"/>
      <c r="BA17" s="961"/>
      <c r="BB17" s="961"/>
      <c r="BC17" s="961"/>
      <c r="BD17" s="961"/>
      <c r="BE17" s="961"/>
      <c r="BF17" s="961"/>
      <c r="BG17" s="961"/>
      <c r="BH17" s="961"/>
    </row>
    <row r="18" spans="1:60" s="46" customFormat="1" ht="21" customHeight="1" x14ac:dyDescent="0.3">
      <c r="A18" s="247"/>
      <c r="B18" s="255"/>
      <c r="C18" s="262"/>
      <c r="D18" s="256"/>
      <c r="E18" s="260"/>
      <c r="F18" s="197"/>
      <c r="G18" s="197"/>
      <c r="H18" s="197"/>
      <c r="I18" s="197"/>
      <c r="J18" s="262"/>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63"/>
      <c r="AP18" s="263"/>
      <c r="AQ18" s="263"/>
      <c r="AR18" s="263"/>
      <c r="AS18" s="263"/>
      <c r="AT18" s="263"/>
      <c r="AU18" s="263"/>
      <c r="AV18" s="263"/>
      <c r="AW18" s="263"/>
      <c r="AX18" s="263"/>
      <c r="AY18" s="263"/>
      <c r="AZ18" s="263"/>
      <c r="BA18" s="263"/>
      <c r="BB18" s="263"/>
      <c r="BC18" s="263"/>
      <c r="BD18" s="263"/>
      <c r="BE18" s="263"/>
      <c r="BF18" s="263"/>
      <c r="BG18" s="263"/>
      <c r="BH18" s="197"/>
    </row>
    <row r="19" spans="1:60" s="46" customFormat="1" ht="21.6" customHeight="1" x14ac:dyDescent="0.35">
      <c r="A19" s="247" t="s">
        <v>142</v>
      </c>
      <c r="B19" s="255"/>
      <c r="C19" s="257"/>
      <c r="D19" s="256"/>
      <c r="E19" s="952" t="s">
        <v>259</v>
      </c>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254"/>
      <c r="AQ19" s="254"/>
      <c r="AR19" s="254"/>
      <c r="AS19" s="197"/>
      <c r="AT19" s="197"/>
      <c r="AU19" s="197"/>
      <c r="AV19" s="197"/>
      <c r="AW19" s="197"/>
      <c r="AX19" s="197"/>
      <c r="AY19" s="197"/>
      <c r="AZ19" s="197"/>
      <c r="BA19" s="197"/>
      <c r="BB19" s="197"/>
      <c r="BC19" s="197"/>
      <c r="BD19" s="197"/>
      <c r="BE19" s="197"/>
      <c r="BF19" s="197"/>
      <c r="BG19" s="197"/>
      <c r="BH19" s="258"/>
    </row>
    <row r="20" spans="1:60" customFormat="1" ht="20.25" customHeight="1" x14ac:dyDescent="0.35">
      <c r="A20" s="250"/>
      <c r="B20" s="54"/>
      <c r="C20" s="54"/>
      <c r="D20" s="54"/>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c r="AN20" s="952"/>
      <c r="AO20" s="952"/>
      <c r="AP20" s="954"/>
      <c r="AQ20" s="954"/>
      <c r="AR20" s="954"/>
      <c r="AS20" s="954"/>
      <c r="AT20" s="954"/>
      <c r="AU20" s="954"/>
      <c r="AV20" s="954"/>
      <c r="AW20" s="54"/>
      <c r="AX20" s="54"/>
      <c r="AY20" s="264"/>
      <c r="AZ20" s="54"/>
      <c r="BA20" s="54"/>
      <c r="BB20" s="54"/>
      <c r="BC20" s="54"/>
      <c r="BD20" s="54"/>
      <c r="BE20" s="54"/>
      <c r="BF20" s="54"/>
      <c r="BG20" s="54"/>
      <c r="BH20" s="54"/>
    </row>
    <row r="21" spans="1:60" customFormat="1" ht="20.25" customHeight="1" x14ac:dyDescent="0.35">
      <c r="A21" s="250"/>
      <c r="B21" s="54"/>
      <c r="C21" s="54"/>
      <c r="D21" s="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54"/>
      <c r="AT21" s="54"/>
      <c r="AU21" s="54"/>
      <c r="AV21" s="54"/>
      <c r="AW21" s="54"/>
      <c r="AX21" s="54"/>
      <c r="AY21" s="54"/>
      <c r="AZ21" s="54"/>
      <c r="BA21" s="54"/>
      <c r="BB21" s="54"/>
      <c r="BC21" s="54"/>
      <c r="BD21" s="54"/>
      <c r="BE21" s="54"/>
      <c r="BF21" s="54"/>
      <c r="BG21" s="54"/>
      <c r="BH21" s="54"/>
    </row>
    <row r="22" spans="1:60" customFormat="1" ht="20.25" customHeight="1" x14ac:dyDescent="0.35">
      <c r="A22" s="247" t="s">
        <v>143</v>
      </c>
      <c r="B22" s="255"/>
      <c r="C22" s="257"/>
      <c r="D22" s="54"/>
      <c r="E22" s="951" t="s">
        <v>124</v>
      </c>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51"/>
      <c r="AM22" s="951"/>
      <c r="AN22" s="951"/>
      <c r="AO22" s="951"/>
      <c r="AP22" s="951"/>
      <c r="AQ22" s="951"/>
      <c r="AR22" s="951"/>
      <c r="AS22" s="951"/>
      <c r="AT22" s="951"/>
      <c r="AU22" s="951"/>
      <c r="AV22" s="951"/>
      <c r="AW22" s="951"/>
      <c r="AX22" s="951"/>
      <c r="AY22" s="951"/>
      <c r="AZ22" s="951"/>
      <c r="BA22" s="951"/>
      <c r="BB22" s="951"/>
      <c r="BC22" s="951"/>
      <c r="BD22" s="951"/>
      <c r="BE22" s="951"/>
      <c r="BF22" s="951"/>
      <c r="BG22" s="54"/>
      <c r="BH22" s="54"/>
    </row>
    <row r="23" spans="1:60" customFormat="1" ht="20.25" customHeight="1" x14ac:dyDescent="0.35">
      <c r="A23" s="247"/>
      <c r="B23" s="255"/>
      <c r="C23" s="266"/>
      <c r="D23" s="54"/>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54"/>
      <c r="BH23" s="54"/>
    </row>
    <row r="24" spans="1:60" ht="20.25" customHeight="1" x14ac:dyDescent="0.35">
      <c r="A24" s="163" t="s">
        <v>144</v>
      </c>
      <c r="B24" s="54"/>
      <c r="C24" s="257"/>
      <c r="D24" s="54"/>
      <c r="E24" s="991" t="s">
        <v>287</v>
      </c>
      <c r="F24" s="991"/>
      <c r="G24" s="991"/>
      <c r="H24" s="991"/>
      <c r="I24" s="991"/>
      <c r="J24" s="991"/>
      <c r="K24" s="991"/>
      <c r="L24" s="991"/>
      <c r="M24" s="991"/>
      <c r="N24" s="991"/>
      <c r="O24" s="991"/>
      <c r="P24" s="991"/>
      <c r="Q24" s="991"/>
      <c r="R24" s="991"/>
      <c r="S24" s="991"/>
      <c r="T24" s="991"/>
      <c r="U24" s="991"/>
      <c r="V24" s="991"/>
      <c r="W24" s="991"/>
      <c r="X24" s="991"/>
      <c r="Y24" s="991"/>
      <c r="Z24" s="991"/>
      <c r="AA24" s="991"/>
      <c r="AB24" s="991"/>
      <c r="AC24" s="991"/>
      <c r="AD24" s="991"/>
      <c r="AE24" s="991"/>
      <c r="AF24" s="991"/>
      <c r="AG24" s="991"/>
      <c r="AH24" s="991"/>
      <c r="AI24" s="991"/>
      <c r="AJ24" s="991"/>
      <c r="AK24" s="991"/>
      <c r="AL24" s="991"/>
      <c r="AM24" s="991"/>
      <c r="AN24" s="991"/>
      <c r="AO24" s="991"/>
      <c r="AP24" s="991"/>
      <c r="AQ24" s="991"/>
      <c r="AR24" s="991"/>
      <c r="AS24" s="991"/>
      <c r="AT24" s="991"/>
      <c r="AU24" s="991"/>
      <c r="AV24" s="991"/>
      <c r="AW24" s="991"/>
      <c r="AX24" s="991"/>
      <c r="AY24" s="991"/>
      <c r="AZ24" s="991"/>
      <c r="BA24" s="991"/>
      <c r="BB24" s="991"/>
      <c r="BC24" s="991"/>
      <c r="BD24" s="991"/>
      <c r="BE24" s="54"/>
      <c r="BF24" s="54"/>
      <c r="BG24" s="54"/>
      <c r="BH24" s="54"/>
    </row>
    <row r="25" spans="1:60" customFormat="1" ht="20.25" customHeight="1" x14ac:dyDescent="0.35">
      <c r="A25" s="247"/>
      <c r="B25" s="255"/>
      <c r="C25" s="266"/>
      <c r="D25" s="54"/>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54"/>
      <c r="BH25" s="54"/>
    </row>
    <row r="26" spans="1:60" s="53" customFormat="1" ht="20.25" customHeight="1" x14ac:dyDescent="0.3">
      <c r="A26" s="248"/>
      <c r="B26" s="256"/>
      <c r="C26" s="256"/>
      <c r="D26" s="256"/>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197"/>
      <c r="AO26" s="256"/>
      <c r="AP26" s="256"/>
      <c r="AQ26" s="256"/>
      <c r="AR26" s="260"/>
      <c r="AS26" s="256"/>
      <c r="AT26" s="256"/>
      <c r="AU26" s="256"/>
      <c r="AV26" s="256"/>
      <c r="AW26" s="256"/>
      <c r="AX26" s="197"/>
      <c r="AY26" s="256"/>
      <c r="AZ26" s="256"/>
      <c r="BA26" s="260"/>
      <c r="BB26" s="256"/>
      <c r="BC26" s="256"/>
      <c r="BD26" s="256"/>
      <c r="BE26" s="256"/>
      <c r="BF26" s="197"/>
      <c r="BG26" s="197"/>
      <c r="BH26" s="197"/>
    </row>
    <row r="27" spans="1:60" s="53" customFormat="1" ht="18.75" customHeight="1" x14ac:dyDescent="0.3">
      <c r="A27" s="249" t="s">
        <v>145</v>
      </c>
      <c r="B27" s="256"/>
      <c r="C27" s="257"/>
      <c r="D27" s="256"/>
      <c r="E27" s="947" t="s">
        <v>260</v>
      </c>
      <c r="F27" s="947"/>
      <c r="G27" s="947"/>
      <c r="H27" s="947"/>
      <c r="I27" s="947"/>
      <c r="J27" s="947"/>
      <c r="K27" s="947"/>
      <c r="L27" s="947"/>
      <c r="M27" s="947"/>
      <c r="N27" s="947"/>
      <c r="O27" s="947"/>
      <c r="P27" s="947"/>
      <c r="Q27" s="947"/>
      <c r="R27" s="947"/>
      <c r="S27" s="947"/>
      <c r="T27" s="947"/>
      <c r="U27" s="947"/>
      <c r="V27" s="947"/>
      <c r="W27" s="947"/>
      <c r="X27" s="947"/>
      <c r="Y27" s="947"/>
      <c r="Z27" s="947"/>
      <c r="AA27" s="947"/>
      <c r="AB27" s="947"/>
      <c r="AC27" s="947"/>
      <c r="AD27" s="947"/>
      <c r="AE27" s="947"/>
      <c r="AF27" s="947"/>
      <c r="AG27" s="947"/>
      <c r="AH27" s="947"/>
      <c r="AI27" s="947"/>
      <c r="AJ27" s="947"/>
      <c r="AK27" s="947"/>
      <c r="AL27" s="947"/>
      <c r="AM27" s="947"/>
      <c r="AN27" s="947"/>
      <c r="AO27" s="947"/>
      <c r="AP27" s="947"/>
      <c r="AQ27" s="947"/>
      <c r="AR27" s="947"/>
      <c r="AS27" s="947"/>
      <c r="AT27" s="947"/>
      <c r="AU27" s="947"/>
      <c r="AV27" s="947"/>
      <c r="AW27" s="947"/>
      <c r="AX27" s="947"/>
      <c r="AY27" s="947"/>
      <c r="AZ27" s="947"/>
      <c r="BA27" s="947"/>
      <c r="BB27" s="947"/>
      <c r="BC27" s="947"/>
      <c r="BD27" s="947"/>
      <c r="BE27" s="947"/>
      <c r="BF27" s="947"/>
      <c r="BG27" s="947"/>
      <c r="BH27" s="947"/>
    </row>
    <row r="28" spans="1:60" customFormat="1" ht="28.5" customHeight="1" x14ac:dyDescent="0.35">
      <c r="A28" s="250"/>
      <c r="B28" s="54"/>
      <c r="C28" s="54"/>
      <c r="D28" s="54"/>
      <c r="E28" s="949"/>
      <c r="F28" s="949"/>
      <c r="G28" s="949"/>
      <c r="H28" s="949"/>
      <c r="I28" s="949"/>
      <c r="J28" s="949"/>
      <c r="K28" s="949"/>
      <c r="L28" s="949"/>
      <c r="M28" s="949"/>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c r="AT28" s="949"/>
      <c r="AU28" s="949"/>
      <c r="AV28" s="949"/>
      <c r="AW28" s="949"/>
      <c r="AX28" s="949"/>
      <c r="AY28" s="949"/>
      <c r="AZ28" s="949"/>
      <c r="BA28" s="949"/>
      <c r="BB28" s="949"/>
      <c r="BC28" s="949"/>
      <c r="BD28" s="949"/>
      <c r="BE28" s="949"/>
      <c r="BF28" s="949"/>
      <c r="BG28" s="949"/>
      <c r="BH28" s="949"/>
    </row>
    <row r="29" spans="1:60" s="53" customFormat="1" ht="10.5" customHeight="1" x14ac:dyDescent="0.3">
      <c r="A29" s="249"/>
      <c r="B29" s="256"/>
      <c r="C29" s="256"/>
      <c r="D29" s="256"/>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197"/>
      <c r="AO29" s="256"/>
      <c r="AP29" s="256"/>
      <c r="AQ29" s="256"/>
      <c r="AR29" s="260"/>
      <c r="AS29" s="256"/>
      <c r="AT29" s="256"/>
      <c r="AU29" s="256"/>
      <c r="AV29" s="256"/>
      <c r="AW29" s="256"/>
      <c r="AX29" s="256"/>
      <c r="AY29" s="259"/>
      <c r="AZ29" s="259"/>
      <c r="BA29" s="260"/>
      <c r="BB29" s="259"/>
      <c r="BC29" s="259"/>
      <c r="BD29" s="259"/>
      <c r="BE29" s="259"/>
      <c r="BF29" s="259"/>
      <c r="BG29" s="259"/>
      <c r="BH29" s="259"/>
    </row>
    <row r="30" spans="1:60" s="53" customFormat="1" ht="20.25" customHeight="1" x14ac:dyDescent="0.3">
      <c r="A30" s="249" t="s">
        <v>146</v>
      </c>
      <c r="B30" s="256"/>
      <c r="C30" s="257"/>
      <c r="D30" s="256"/>
      <c r="E30" s="947" t="s">
        <v>261</v>
      </c>
      <c r="F30" s="947"/>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7"/>
      <c r="AK30" s="947"/>
      <c r="AL30" s="947"/>
      <c r="AM30" s="947"/>
      <c r="AN30" s="947"/>
      <c r="AO30" s="947"/>
      <c r="AP30" s="947"/>
      <c r="AQ30" s="947"/>
      <c r="AR30" s="947"/>
      <c r="AS30" s="947"/>
      <c r="AT30" s="947"/>
      <c r="AU30" s="947"/>
      <c r="AV30" s="947"/>
      <c r="AW30" s="947"/>
      <c r="AX30" s="947"/>
      <c r="AY30" s="947"/>
      <c r="AZ30" s="947"/>
      <c r="BA30" s="947"/>
      <c r="BB30" s="947"/>
      <c r="BC30" s="947"/>
      <c r="BD30" s="947"/>
      <c r="BE30" s="947"/>
      <c r="BF30" s="947"/>
      <c r="BG30" s="947"/>
      <c r="BH30" s="947"/>
    </row>
    <row r="31" spans="1:60" customFormat="1" ht="33.75" customHeight="1" x14ac:dyDescent="0.35">
      <c r="A31" s="250"/>
      <c r="B31" s="54"/>
      <c r="C31" s="54"/>
      <c r="D31" s="54"/>
      <c r="E31" s="949"/>
      <c r="F31" s="949"/>
      <c r="G31" s="949"/>
      <c r="H31" s="949"/>
      <c r="I31" s="949"/>
      <c r="J31" s="949"/>
      <c r="K31" s="949"/>
      <c r="L31" s="949"/>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O31" s="949"/>
      <c r="AP31" s="949"/>
      <c r="AQ31" s="949"/>
      <c r="AR31" s="949"/>
      <c r="AS31" s="949"/>
      <c r="AT31" s="949"/>
      <c r="AU31" s="949"/>
      <c r="AV31" s="949"/>
      <c r="AW31" s="949"/>
      <c r="AX31" s="949"/>
      <c r="AY31" s="949"/>
      <c r="AZ31" s="949"/>
      <c r="BA31" s="949"/>
      <c r="BB31" s="949"/>
      <c r="BC31" s="949"/>
      <c r="BD31" s="949"/>
      <c r="BE31" s="949"/>
      <c r="BF31" s="949"/>
      <c r="BG31" s="949"/>
      <c r="BH31" s="949"/>
    </row>
    <row r="32" spans="1:60" customFormat="1" ht="6" customHeight="1" x14ac:dyDescent="0.35">
      <c r="A32" s="250"/>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row>
    <row r="33" spans="1:60" s="53" customFormat="1" ht="22.5" customHeight="1" x14ac:dyDescent="0.3">
      <c r="A33" s="249" t="s">
        <v>147</v>
      </c>
      <c r="B33" s="256"/>
      <c r="C33" s="257"/>
      <c r="D33" s="256"/>
      <c r="E33" s="947" t="s">
        <v>262</v>
      </c>
      <c r="F33" s="947"/>
      <c r="G33" s="947"/>
      <c r="H33" s="947"/>
      <c r="I33" s="947"/>
      <c r="J33" s="947"/>
      <c r="K33" s="947"/>
      <c r="L33" s="947"/>
      <c r="M33" s="947"/>
      <c r="N33" s="947"/>
      <c r="O33" s="947"/>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O33" s="947"/>
      <c r="AP33" s="947"/>
      <c r="AQ33" s="947"/>
      <c r="AR33" s="947"/>
      <c r="AS33" s="947"/>
      <c r="AT33" s="947"/>
      <c r="AU33" s="947"/>
      <c r="AV33" s="947"/>
      <c r="AW33" s="947"/>
      <c r="AX33" s="947"/>
      <c r="AY33" s="947"/>
      <c r="AZ33" s="947"/>
      <c r="BA33" s="947"/>
      <c r="BB33" s="947"/>
      <c r="BC33" s="947"/>
      <c r="BD33" s="947"/>
      <c r="BE33" s="947"/>
      <c r="BF33" s="947"/>
      <c r="BG33" s="268"/>
      <c r="BH33" s="268"/>
    </row>
    <row r="34" spans="1:60" s="53" customFormat="1" ht="20.25" customHeight="1" x14ac:dyDescent="0.3">
      <c r="A34" s="249"/>
      <c r="B34" s="256"/>
      <c r="C34" s="266"/>
      <c r="D34" s="256"/>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row>
    <row r="35" spans="1:60" customFormat="1" ht="20.25" customHeight="1" x14ac:dyDescent="0.35">
      <c r="A35" s="163" t="s">
        <v>148</v>
      </c>
      <c r="B35" s="54"/>
      <c r="C35" s="257"/>
      <c r="D35" s="54"/>
      <c r="E35" s="947" t="s">
        <v>263</v>
      </c>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Q35" s="947"/>
      <c r="AR35" s="947"/>
      <c r="AS35" s="947"/>
      <c r="AT35" s="947"/>
      <c r="AU35" s="947"/>
      <c r="AV35" s="947"/>
      <c r="AW35" s="947"/>
      <c r="AX35" s="947"/>
      <c r="AY35" s="947"/>
      <c r="AZ35" s="947"/>
      <c r="BA35" s="947"/>
      <c r="BB35" s="947"/>
      <c r="BC35" s="947"/>
      <c r="BD35" s="947"/>
      <c r="BE35" s="947"/>
      <c r="BF35" s="947"/>
      <c r="BG35" s="267"/>
      <c r="BH35" s="267"/>
    </row>
    <row r="36" spans="1:60" customFormat="1" ht="33.75" customHeight="1" x14ac:dyDescent="0.35">
      <c r="A36" s="163"/>
      <c r="B36" s="54"/>
      <c r="C36" s="266"/>
      <c r="D36" s="54"/>
      <c r="E36" s="947"/>
      <c r="F36" s="947"/>
      <c r="G36" s="947"/>
      <c r="H36" s="947"/>
      <c r="I36" s="947"/>
      <c r="J36" s="947"/>
      <c r="K36" s="947"/>
      <c r="L36" s="947"/>
      <c r="M36" s="947"/>
      <c r="N36" s="947"/>
      <c r="O36" s="947"/>
      <c r="P36" s="947"/>
      <c r="Q36" s="947"/>
      <c r="R36" s="947"/>
      <c r="S36" s="947"/>
      <c r="T36" s="947"/>
      <c r="U36" s="947"/>
      <c r="V36" s="947"/>
      <c r="W36" s="947"/>
      <c r="X36" s="947"/>
      <c r="Y36" s="947"/>
      <c r="Z36" s="947"/>
      <c r="AA36" s="947"/>
      <c r="AB36" s="947"/>
      <c r="AC36" s="947"/>
      <c r="AD36" s="947"/>
      <c r="AE36" s="947"/>
      <c r="AF36" s="947"/>
      <c r="AG36" s="947"/>
      <c r="AH36" s="947"/>
      <c r="AI36" s="947"/>
      <c r="AJ36" s="947"/>
      <c r="AK36" s="947"/>
      <c r="AL36" s="947"/>
      <c r="AM36" s="947"/>
      <c r="AN36" s="947"/>
      <c r="AO36" s="947"/>
      <c r="AP36" s="947"/>
      <c r="AQ36" s="947"/>
      <c r="AR36" s="947"/>
      <c r="AS36" s="947"/>
      <c r="AT36" s="947"/>
      <c r="AU36" s="947"/>
      <c r="AV36" s="947"/>
      <c r="AW36" s="947"/>
      <c r="AX36" s="947"/>
      <c r="AY36" s="947"/>
      <c r="AZ36" s="947"/>
      <c r="BA36" s="947"/>
      <c r="BB36" s="947"/>
      <c r="BC36" s="947"/>
      <c r="BD36" s="947"/>
      <c r="BE36" s="947"/>
      <c r="BF36" s="947"/>
      <c r="BG36" s="267"/>
      <c r="BH36" s="267"/>
    </row>
    <row r="37" spans="1:60" customFormat="1" ht="20.25" customHeight="1" x14ac:dyDescent="0.35">
      <c r="A37" s="250"/>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row>
    <row r="38" spans="1:60" customFormat="1" ht="20.25" customHeight="1" x14ac:dyDescent="0.3">
      <c r="A38" s="249" t="s">
        <v>149</v>
      </c>
      <c r="B38" s="256"/>
      <c r="C38" s="257"/>
      <c r="D38" s="256"/>
      <c r="E38" s="947" t="s">
        <v>264</v>
      </c>
      <c r="F38" s="947"/>
      <c r="G38" s="947"/>
      <c r="H38" s="947"/>
      <c r="I38" s="947"/>
      <c r="J38" s="947"/>
      <c r="K38" s="947"/>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c r="AI38" s="947"/>
      <c r="AJ38" s="947"/>
      <c r="AK38" s="947"/>
      <c r="AL38" s="947"/>
      <c r="AM38" s="947"/>
      <c r="AN38" s="947"/>
      <c r="AO38" s="947"/>
      <c r="AP38" s="947"/>
      <c r="AQ38" s="947"/>
      <c r="AR38" s="947"/>
      <c r="AS38" s="947"/>
      <c r="AT38" s="947"/>
      <c r="AU38" s="947"/>
      <c r="AV38" s="947"/>
      <c r="AW38" s="947"/>
      <c r="AX38" s="947"/>
      <c r="AY38" s="947"/>
      <c r="AZ38" s="947"/>
      <c r="BA38" s="947"/>
      <c r="BB38" s="947"/>
      <c r="BC38" s="947"/>
      <c r="BD38" s="947"/>
      <c r="BE38" s="947"/>
      <c r="BF38" s="947"/>
      <c r="BG38" s="947"/>
      <c r="BH38" s="947"/>
    </row>
    <row r="39" spans="1:60" customFormat="1" ht="20.25" customHeight="1" x14ac:dyDescent="0.3">
      <c r="A39" s="249"/>
      <c r="B39" s="256"/>
      <c r="C39" s="266"/>
      <c r="D39" s="256"/>
      <c r="E39" s="947"/>
      <c r="F39" s="947"/>
      <c r="G39" s="947"/>
      <c r="H39" s="947"/>
      <c r="I39" s="947"/>
      <c r="J39" s="947"/>
      <c r="K39" s="947"/>
      <c r="L39" s="947"/>
      <c r="M39" s="947"/>
      <c r="N39" s="947"/>
      <c r="O39" s="947"/>
      <c r="P39" s="947"/>
      <c r="Q39" s="947"/>
      <c r="R39" s="947"/>
      <c r="S39" s="947"/>
      <c r="T39" s="947"/>
      <c r="U39" s="947"/>
      <c r="V39" s="947"/>
      <c r="W39" s="947"/>
      <c r="X39" s="947"/>
      <c r="Y39" s="947"/>
      <c r="Z39" s="947"/>
      <c r="AA39" s="947"/>
      <c r="AB39" s="947"/>
      <c r="AC39" s="947"/>
      <c r="AD39" s="947"/>
      <c r="AE39" s="947"/>
      <c r="AF39" s="947"/>
      <c r="AG39" s="947"/>
      <c r="AH39" s="947"/>
      <c r="AI39" s="947"/>
      <c r="AJ39" s="947"/>
      <c r="AK39" s="947"/>
      <c r="AL39" s="947"/>
      <c r="AM39" s="947"/>
      <c r="AN39" s="947"/>
      <c r="AO39" s="947"/>
      <c r="AP39" s="947"/>
      <c r="AQ39" s="947"/>
      <c r="AR39" s="947"/>
      <c r="AS39" s="947"/>
      <c r="AT39" s="947"/>
      <c r="AU39" s="947"/>
      <c r="AV39" s="947"/>
      <c r="AW39" s="947"/>
      <c r="AX39" s="947"/>
      <c r="AY39" s="947"/>
      <c r="AZ39" s="947"/>
      <c r="BA39" s="947"/>
      <c r="BB39" s="947"/>
      <c r="BC39" s="947"/>
      <c r="BD39" s="947"/>
      <c r="BE39" s="947"/>
      <c r="BF39" s="947"/>
      <c r="BG39" s="947"/>
      <c r="BH39" s="947"/>
    </row>
    <row r="40" spans="1:60" customFormat="1" ht="54.75" customHeight="1" x14ac:dyDescent="0.35">
      <c r="A40" s="250"/>
      <c r="B40" s="54"/>
      <c r="C40" s="54"/>
      <c r="D40" s="54"/>
      <c r="E40" s="949"/>
      <c r="F40" s="949"/>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49"/>
      <c r="AF40" s="949"/>
      <c r="AG40" s="949"/>
      <c r="AH40" s="949"/>
      <c r="AI40" s="949"/>
      <c r="AJ40" s="949"/>
      <c r="AK40" s="949"/>
      <c r="AL40" s="949"/>
      <c r="AM40" s="949"/>
      <c r="AN40" s="949"/>
      <c r="AO40" s="949"/>
      <c r="AP40" s="949"/>
      <c r="AQ40" s="949"/>
      <c r="AR40" s="949"/>
      <c r="AS40" s="949"/>
      <c r="AT40" s="949"/>
      <c r="AU40" s="949"/>
      <c r="AV40" s="949"/>
      <c r="AW40" s="949"/>
      <c r="AX40" s="949"/>
      <c r="AY40" s="949"/>
      <c r="AZ40" s="949"/>
      <c r="BA40" s="949"/>
      <c r="BB40" s="949"/>
      <c r="BC40" s="949"/>
      <c r="BD40" s="949"/>
      <c r="BE40" s="949"/>
      <c r="BF40" s="949"/>
      <c r="BG40" s="949"/>
      <c r="BH40" s="949"/>
    </row>
    <row r="41" spans="1:60" customFormat="1" ht="20.25" customHeight="1" x14ac:dyDescent="0.3">
      <c r="A41" s="249" t="s">
        <v>150</v>
      </c>
      <c r="B41" s="256"/>
      <c r="C41" s="257"/>
      <c r="D41" s="256"/>
      <c r="E41" s="947" t="s">
        <v>266</v>
      </c>
      <c r="F41" s="947"/>
      <c r="G41" s="947"/>
      <c r="H41" s="947"/>
      <c r="I41" s="947"/>
      <c r="J41" s="947"/>
      <c r="K41" s="947"/>
      <c r="L41" s="947"/>
      <c r="M41" s="947"/>
      <c r="N41" s="947"/>
      <c r="O41" s="947"/>
      <c r="P41" s="947"/>
      <c r="Q41" s="947"/>
      <c r="R41" s="947"/>
      <c r="S41" s="947"/>
      <c r="T41" s="947"/>
      <c r="U41" s="947"/>
      <c r="V41" s="947"/>
      <c r="W41" s="947"/>
      <c r="X41" s="947"/>
      <c r="Y41" s="947"/>
      <c r="Z41" s="947"/>
      <c r="AA41" s="947"/>
      <c r="AB41" s="947"/>
      <c r="AC41" s="947"/>
      <c r="AD41" s="947"/>
      <c r="AE41" s="947"/>
      <c r="AF41" s="947"/>
      <c r="AG41" s="947"/>
      <c r="AH41" s="947"/>
      <c r="AI41" s="947"/>
      <c r="AJ41" s="947"/>
      <c r="AK41" s="947"/>
      <c r="AL41" s="947"/>
      <c r="AM41" s="947"/>
      <c r="AN41" s="947"/>
      <c r="AO41" s="947"/>
      <c r="AP41" s="947"/>
      <c r="AQ41" s="947"/>
      <c r="AR41" s="947"/>
      <c r="AS41" s="947"/>
      <c r="AT41" s="947"/>
      <c r="AU41" s="947"/>
      <c r="AV41" s="947"/>
      <c r="AW41" s="947"/>
      <c r="AX41" s="947"/>
      <c r="AY41" s="947"/>
      <c r="AZ41" s="947"/>
      <c r="BA41" s="947"/>
      <c r="BB41" s="947"/>
      <c r="BC41" s="947"/>
      <c r="BD41" s="947"/>
      <c r="BE41" s="947"/>
      <c r="BF41" s="947"/>
      <c r="BG41" s="947"/>
      <c r="BH41" s="947"/>
    </row>
    <row r="42" spans="1:60" customFormat="1" ht="33" customHeight="1" x14ac:dyDescent="0.35">
      <c r="A42" s="250"/>
      <c r="B42" s="54"/>
      <c r="C42" s="54"/>
      <c r="D42" s="54"/>
      <c r="E42" s="949"/>
      <c r="F42" s="949"/>
      <c r="G42" s="949"/>
      <c r="H42" s="949"/>
      <c r="I42" s="949"/>
      <c r="J42" s="949"/>
      <c r="K42" s="949"/>
      <c r="L42" s="949"/>
      <c r="M42" s="949"/>
      <c r="N42" s="949"/>
      <c r="O42" s="949"/>
      <c r="P42" s="949"/>
      <c r="Q42" s="949"/>
      <c r="R42" s="949"/>
      <c r="S42" s="949"/>
      <c r="T42" s="949"/>
      <c r="U42" s="949"/>
      <c r="V42" s="949"/>
      <c r="W42" s="949"/>
      <c r="X42" s="949"/>
      <c r="Y42" s="949"/>
      <c r="Z42" s="949"/>
      <c r="AA42" s="949"/>
      <c r="AB42" s="949"/>
      <c r="AC42" s="949"/>
      <c r="AD42" s="949"/>
      <c r="AE42" s="949"/>
      <c r="AF42" s="949"/>
      <c r="AG42" s="949"/>
      <c r="AH42" s="949"/>
      <c r="AI42" s="949"/>
      <c r="AJ42" s="949"/>
      <c r="AK42" s="949"/>
      <c r="AL42" s="949"/>
      <c r="AM42" s="949"/>
      <c r="AN42" s="949"/>
      <c r="AO42" s="949"/>
      <c r="AP42" s="949"/>
      <c r="AQ42" s="949"/>
      <c r="AR42" s="949"/>
      <c r="AS42" s="949"/>
      <c r="AT42" s="949"/>
      <c r="AU42" s="949"/>
      <c r="AV42" s="949"/>
      <c r="AW42" s="949"/>
      <c r="AX42" s="949"/>
      <c r="AY42" s="949"/>
      <c r="AZ42" s="949"/>
      <c r="BA42" s="949"/>
      <c r="BB42" s="949"/>
      <c r="BC42" s="949"/>
      <c r="BD42" s="949"/>
      <c r="BE42" s="949"/>
      <c r="BF42" s="949"/>
      <c r="BG42" s="949"/>
      <c r="BH42" s="949"/>
    </row>
    <row r="43" spans="1:60" customFormat="1" ht="15.75" customHeight="1" x14ac:dyDescent="0.35">
      <c r="A43" s="250"/>
      <c r="B43" s="54"/>
      <c r="C43" s="54"/>
      <c r="D43" s="54"/>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row>
    <row r="44" spans="1:60" customFormat="1" ht="19.5" customHeight="1" x14ac:dyDescent="0.35">
      <c r="A44" s="249" t="s">
        <v>151</v>
      </c>
      <c r="B44" s="54"/>
      <c r="C44" s="257"/>
      <c r="D44" s="29"/>
      <c r="E44" s="947" t="s">
        <v>314</v>
      </c>
      <c r="F44" s="947"/>
      <c r="G44" s="947"/>
      <c r="H44" s="947"/>
      <c r="I44" s="947"/>
      <c r="J44" s="947"/>
      <c r="K44" s="947"/>
      <c r="L44" s="947"/>
      <c r="M44" s="947"/>
      <c r="N44" s="947"/>
      <c r="O44" s="947"/>
      <c r="P44" s="947"/>
      <c r="Q44" s="947"/>
      <c r="R44" s="947"/>
      <c r="S44" s="947"/>
      <c r="T44" s="947"/>
      <c r="U44" s="947"/>
      <c r="V44" s="947"/>
      <c r="W44" s="947"/>
      <c r="X44" s="947"/>
      <c r="Y44" s="947"/>
      <c r="Z44" s="947"/>
      <c r="AA44" s="947"/>
      <c r="AB44" s="947"/>
      <c r="AC44" s="947"/>
      <c r="AD44" s="947"/>
      <c r="AE44" s="947"/>
      <c r="AF44" s="947"/>
      <c r="AG44" s="947"/>
      <c r="AH44" s="947"/>
      <c r="AI44" s="947"/>
      <c r="AJ44" s="947"/>
      <c r="AK44" s="947"/>
      <c r="AL44" s="947"/>
      <c r="AM44" s="947"/>
      <c r="AN44" s="947"/>
      <c r="AO44" s="947"/>
      <c r="AP44" s="947"/>
      <c r="AQ44" s="947"/>
      <c r="AR44" s="947"/>
      <c r="AS44" s="947"/>
      <c r="AT44" s="947"/>
      <c r="AU44" s="947"/>
      <c r="AV44" s="947"/>
      <c r="AW44" s="947"/>
      <c r="AX44" s="947"/>
      <c r="AY44" s="947"/>
      <c r="AZ44" s="947"/>
      <c r="BA44" s="947"/>
      <c r="BB44" s="947"/>
      <c r="BC44" s="947"/>
      <c r="BD44" s="947"/>
      <c r="BE44" s="947"/>
      <c r="BF44" s="947"/>
      <c r="BG44" s="947"/>
      <c r="BH44" s="947"/>
    </row>
    <row r="45" spans="1:60" customFormat="1" ht="27.75" customHeight="1" x14ac:dyDescent="0.35">
      <c r="A45" s="249"/>
      <c r="B45" s="54"/>
      <c r="C45" s="266"/>
      <c r="D45" s="29"/>
      <c r="E45" s="947"/>
      <c r="F45" s="947"/>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7"/>
      <c r="AF45" s="947"/>
      <c r="AG45" s="947"/>
      <c r="AH45" s="947"/>
      <c r="AI45" s="947"/>
      <c r="AJ45" s="947"/>
      <c r="AK45" s="947"/>
      <c r="AL45" s="947"/>
      <c r="AM45" s="947"/>
      <c r="AN45" s="947"/>
      <c r="AO45" s="947"/>
      <c r="AP45" s="947"/>
      <c r="AQ45" s="947"/>
      <c r="AR45" s="947"/>
      <c r="AS45" s="947"/>
      <c r="AT45" s="947"/>
      <c r="AU45" s="947"/>
      <c r="AV45" s="947"/>
      <c r="AW45" s="947"/>
      <c r="AX45" s="947"/>
      <c r="AY45" s="947"/>
      <c r="AZ45" s="947"/>
      <c r="BA45" s="947"/>
      <c r="BB45" s="947"/>
      <c r="BC45" s="947"/>
      <c r="BD45" s="947"/>
      <c r="BE45" s="947"/>
      <c r="BF45" s="947"/>
      <c r="BG45" s="947"/>
      <c r="BH45" s="947"/>
    </row>
    <row r="46" spans="1:60" customFormat="1" ht="18" customHeight="1" x14ac:dyDescent="0.35">
      <c r="A46" s="249"/>
      <c r="B46" s="54"/>
      <c r="C46" s="266"/>
      <c r="D46" s="29"/>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row>
    <row r="47" spans="1:60" customFormat="1" ht="21.75" customHeight="1" x14ac:dyDescent="0.35">
      <c r="A47" s="249" t="s">
        <v>152</v>
      </c>
      <c r="B47" s="54"/>
      <c r="C47" s="257"/>
      <c r="D47" s="29"/>
      <c r="E47" s="947" t="s">
        <v>277</v>
      </c>
      <c r="F47" s="947"/>
      <c r="G47" s="947"/>
      <c r="H47" s="947"/>
      <c r="I47" s="947"/>
      <c r="J47" s="947"/>
      <c r="K47" s="947"/>
      <c r="L47" s="947"/>
      <c r="M47" s="947"/>
      <c r="N47" s="947"/>
      <c r="O47" s="947"/>
      <c r="P47" s="947"/>
      <c r="Q47" s="947"/>
      <c r="R47" s="947"/>
      <c r="S47" s="947"/>
      <c r="T47" s="947"/>
      <c r="U47" s="947"/>
      <c r="V47" s="947"/>
      <c r="W47" s="947"/>
      <c r="X47" s="947"/>
      <c r="Y47" s="947"/>
      <c r="Z47" s="947"/>
      <c r="AA47" s="947"/>
      <c r="AB47" s="947"/>
      <c r="AC47" s="947"/>
      <c r="AD47" s="947"/>
      <c r="AE47" s="947"/>
      <c r="AF47" s="947"/>
      <c r="AG47" s="947"/>
      <c r="AH47" s="947"/>
      <c r="AI47" s="947"/>
      <c r="AJ47" s="947"/>
      <c r="AK47" s="947"/>
      <c r="AL47" s="947"/>
      <c r="AM47" s="947"/>
      <c r="AN47" s="947"/>
      <c r="AO47" s="947"/>
      <c r="AP47" s="947"/>
      <c r="AQ47" s="947"/>
      <c r="AR47" s="947"/>
      <c r="AS47" s="947"/>
      <c r="AT47" s="947"/>
      <c r="AU47" s="947"/>
      <c r="AV47" s="947"/>
      <c r="AW47" s="947"/>
      <c r="AX47" s="947"/>
      <c r="AY47" s="947"/>
      <c r="AZ47" s="947"/>
      <c r="BA47" s="947"/>
      <c r="BB47" s="947"/>
      <c r="BC47" s="947"/>
      <c r="BD47" s="947"/>
      <c r="BE47" s="947"/>
      <c r="BF47" s="947"/>
      <c r="BG47" s="947"/>
      <c r="BH47" s="947"/>
    </row>
    <row r="48" spans="1:60" customFormat="1" ht="27.75" customHeight="1" x14ac:dyDescent="0.35">
      <c r="A48" s="249"/>
      <c r="B48" s="54"/>
      <c r="C48" s="266"/>
      <c r="D48" s="29"/>
      <c r="E48" s="947"/>
      <c r="F48" s="947"/>
      <c r="G48" s="947"/>
      <c r="H48" s="947"/>
      <c r="I48" s="947"/>
      <c r="J48" s="947"/>
      <c r="K48" s="947"/>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c r="AJ48" s="947"/>
      <c r="AK48" s="947"/>
      <c r="AL48" s="947"/>
      <c r="AM48" s="947"/>
      <c r="AN48" s="947"/>
      <c r="AO48" s="947"/>
      <c r="AP48" s="947"/>
      <c r="AQ48" s="947"/>
      <c r="AR48" s="947"/>
      <c r="AS48" s="947"/>
      <c r="AT48" s="947"/>
      <c r="AU48" s="947"/>
      <c r="AV48" s="947"/>
      <c r="AW48" s="947"/>
      <c r="AX48" s="947"/>
      <c r="AY48" s="947"/>
      <c r="AZ48" s="947"/>
      <c r="BA48" s="947"/>
      <c r="BB48" s="947"/>
      <c r="BC48" s="947"/>
      <c r="BD48" s="947"/>
      <c r="BE48" s="947"/>
      <c r="BF48" s="947"/>
      <c r="BG48" s="947"/>
      <c r="BH48" s="947"/>
    </row>
    <row r="49" spans="1:60" customFormat="1" ht="21.75" customHeight="1" x14ac:dyDescent="0.35">
      <c r="A49" s="249" t="s">
        <v>153</v>
      </c>
      <c r="B49" s="54"/>
      <c r="C49" s="257"/>
      <c r="D49" s="29"/>
      <c r="E49" s="947" t="s">
        <v>278</v>
      </c>
      <c r="F49" s="947"/>
      <c r="G49" s="947"/>
      <c r="H49" s="947"/>
      <c r="I49" s="947"/>
      <c r="J49" s="947"/>
      <c r="K49" s="947"/>
      <c r="L49" s="947"/>
      <c r="M49" s="947"/>
      <c r="N49" s="947"/>
      <c r="O49" s="947"/>
      <c r="P49" s="947"/>
      <c r="Q49" s="947"/>
      <c r="R49" s="947"/>
      <c r="S49" s="947"/>
      <c r="T49" s="947"/>
      <c r="U49" s="947"/>
      <c r="V49" s="947"/>
      <c r="W49" s="947"/>
      <c r="X49" s="947"/>
      <c r="Y49" s="947"/>
      <c r="Z49" s="947"/>
      <c r="AA49" s="947"/>
      <c r="AB49" s="947"/>
      <c r="AC49" s="947"/>
      <c r="AD49" s="947"/>
      <c r="AE49" s="947"/>
      <c r="AF49" s="947"/>
      <c r="AG49" s="947"/>
      <c r="AH49" s="947"/>
      <c r="AI49" s="947"/>
      <c r="AJ49" s="947"/>
      <c r="AK49" s="947"/>
      <c r="AL49" s="947"/>
      <c r="AM49" s="947"/>
      <c r="AN49" s="947"/>
      <c r="AO49" s="947"/>
      <c r="AP49" s="947"/>
      <c r="AQ49" s="947"/>
      <c r="AR49" s="947"/>
      <c r="AS49" s="947"/>
      <c r="AT49" s="947"/>
      <c r="AU49" s="947"/>
      <c r="AV49" s="947"/>
      <c r="AW49" s="947"/>
      <c r="AX49" s="947"/>
      <c r="AY49" s="947"/>
      <c r="AZ49" s="947"/>
      <c r="BA49" s="947"/>
      <c r="BB49" s="947"/>
      <c r="BC49" s="947"/>
      <c r="BD49" s="947"/>
      <c r="BE49" s="947"/>
      <c r="BF49" s="947"/>
      <c r="BG49" s="947"/>
      <c r="BH49" s="947"/>
    </row>
    <row r="50" spans="1:60" customFormat="1" ht="35.25" customHeight="1" x14ac:dyDescent="0.35">
      <c r="A50" s="249"/>
      <c r="B50" s="269"/>
      <c r="C50" s="266"/>
      <c r="D50" s="29"/>
      <c r="E50" s="947"/>
      <c r="F50" s="947"/>
      <c r="G50" s="947"/>
      <c r="H50" s="947"/>
      <c r="I50" s="947"/>
      <c r="J50" s="947"/>
      <c r="K50" s="947"/>
      <c r="L50" s="947"/>
      <c r="M50" s="947"/>
      <c r="N50" s="947"/>
      <c r="O50" s="947"/>
      <c r="P50" s="947"/>
      <c r="Q50" s="947"/>
      <c r="R50" s="947"/>
      <c r="S50" s="947"/>
      <c r="T50" s="947"/>
      <c r="U50" s="947"/>
      <c r="V50" s="947"/>
      <c r="W50" s="947"/>
      <c r="X50" s="947"/>
      <c r="Y50" s="947"/>
      <c r="Z50" s="947"/>
      <c r="AA50" s="947"/>
      <c r="AB50" s="947"/>
      <c r="AC50" s="947"/>
      <c r="AD50" s="947"/>
      <c r="AE50" s="947"/>
      <c r="AF50" s="947"/>
      <c r="AG50" s="947"/>
      <c r="AH50" s="947"/>
      <c r="AI50" s="947"/>
      <c r="AJ50" s="947"/>
      <c r="AK50" s="947"/>
      <c r="AL50" s="947"/>
      <c r="AM50" s="947"/>
      <c r="AN50" s="947"/>
      <c r="AO50" s="947"/>
      <c r="AP50" s="947"/>
      <c r="AQ50" s="947"/>
      <c r="AR50" s="947"/>
      <c r="AS50" s="947"/>
      <c r="AT50" s="947"/>
      <c r="AU50" s="947"/>
      <c r="AV50" s="947"/>
      <c r="AW50" s="947"/>
      <c r="AX50" s="947"/>
      <c r="AY50" s="947"/>
      <c r="AZ50" s="947"/>
      <c r="BA50" s="947"/>
      <c r="BB50" s="947"/>
      <c r="BC50" s="947"/>
      <c r="BD50" s="947"/>
      <c r="BE50" s="947"/>
      <c r="BF50" s="947"/>
      <c r="BG50" s="947"/>
      <c r="BH50" s="947"/>
    </row>
    <row r="51" spans="1:60" ht="20.25" customHeight="1" x14ac:dyDescent="0.35">
      <c r="A51" s="250"/>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row>
    <row r="52" spans="1:60" customFormat="1" ht="21.75" customHeight="1" x14ac:dyDescent="0.35">
      <c r="A52" s="249" t="s">
        <v>154</v>
      </c>
      <c r="B52" s="54"/>
      <c r="C52" s="257"/>
      <c r="D52" s="29"/>
      <c r="E52" s="947" t="s">
        <v>306</v>
      </c>
      <c r="F52" s="947"/>
      <c r="G52" s="947"/>
      <c r="H52" s="947"/>
      <c r="I52" s="947"/>
      <c r="J52" s="947"/>
      <c r="K52" s="947"/>
      <c r="L52" s="947"/>
      <c r="M52" s="947"/>
      <c r="N52" s="947"/>
      <c r="O52" s="947"/>
      <c r="P52" s="947"/>
      <c r="Q52" s="947"/>
      <c r="R52" s="947"/>
      <c r="S52" s="947"/>
      <c r="T52" s="947"/>
      <c r="U52" s="947"/>
      <c r="V52" s="947"/>
      <c r="W52" s="947"/>
      <c r="X52" s="947"/>
      <c r="Y52" s="947"/>
      <c r="Z52" s="947"/>
      <c r="AA52" s="947"/>
      <c r="AB52" s="947"/>
      <c r="AC52" s="947"/>
      <c r="AD52" s="947"/>
      <c r="AE52" s="947"/>
      <c r="AF52" s="947"/>
      <c r="AG52" s="947"/>
      <c r="AH52" s="947"/>
      <c r="AI52" s="947"/>
      <c r="AJ52" s="947"/>
      <c r="AK52" s="947"/>
      <c r="AL52" s="947"/>
      <c r="AM52" s="947"/>
      <c r="AN52" s="947"/>
      <c r="AO52" s="947"/>
      <c r="AP52" s="947"/>
      <c r="AQ52" s="947"/>
      <c r="AR52" s="947"/>
      <c r="AS52" s="947"/>
      <c r="AT52" s="947"/>
      <c r="AU52" s="947"/>
      <c r="AV52" s="947"/>
      <c r="AW52" s="947"/>
      <c r="AX52" s="947"/>
      <c r="AY52" s="947"/>
      <c r="AZ52" s="947"/>
      <c r="BA52" s="947"/>
      <c r="BB52" s="947"/>
      <c r="BC52" s="947"/>
      <c r="BD52" s="947"/>
      <c r="BE52" s="947"/>
      <c r="BF52" s="947"/>
      <c r="BG52" s="947"/>
      <c r="BH52" s="947"/>
    </row>
    <row r="53" spans="1:60" customFormat="1" ht="31.5" customHeight="1" x14ac:dyDescent="0.35">
      <c r="A53" s="249"/>
      <c r="B53" s="269"/>
      <c r="C53" s="266"/>
      <c r="D53" s="29"/>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c r="AJ53" s="947"/>
      <c r="AK53" s="947"/>
      <c r="AL53" s="947"/>
      <c r="AM53" s="947"/>
      <c r="AN53" s="947"/>
      <c r="AO53" s="947"/>
      <c r="AP53" s="947"/>
      <c r="AQ53" s="947"/>
      <c r="AR53" s="947"/>
      <c r="AS53" s="947"/>
      <c r="AT53" s="947"/>
      <c r="AU53" s="947"/>
      <c r="AV53" s="947"/>
      <c r="AW53" s="947"/>
      <c r="AX53" s="947"/>
      <c r="AY53" s="947"/>
      <c r="AZ53" s="947"/>
      <c r="BA53" s="947"/>
      <c r="BB53" s="947"/>
      <c r="BC53" s="947"/>
      <c r="BD53" s="947"/>
      <c r="BE53" s="947"/>
      <c r="BF53" s="947"/>
      <c r="BG53" s="947"/>
      <c r="BH53" s="947"/>
    </row>
    <row r="54" spans="1:60" customFormat="1" ht="20.25" customHeight="1" x14ac:dyDescent="0.35">
      <c r="A54" s="249"/>
      <c r="B54" s="269"/>
      <c r="C54" s="266"/>
      <c r="D54" s="29"/>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row>
    <row r="55" spans="1:60" s="53" customFormat="1" ht="20.25" customHeight="1" x14ac:dyDescent="0.35">
      <c r="A55" s="249" t="s">
        <v>155</v>
      </c>
      <c r="B55" s="259"/>
      <c r="C55" s="257"/>
      <c r="D55" s="269"/>
      <c r="E55" s="947" t="s">
        <v>318</v>
      </c>
      <c r="F55" s="947"/>
      <c r="G55" s="947"/>
      <c r="H55" s="947"/>
      <c r="I55" s="947"/>
      <c r="J55" s="947"/>
      <c r="K55" s="947"/>
      <c r="L55" s="947"/>
      <c r="M55" s="947"/>
      <c r="N55" s="947"/>
      <c r="O55" s="947"/>
      <c r="P55" s="947"/>
      <c r="Q55" s="947"/>
      <c r="R55" s="947"/>
      <c r="S55" s="947"/>
      <c r="T55" s="947"/>
      <c r="U55" s="947"/>
      <c r="V55" s="947"/>
      <c r="W55" s="947"/>
      <c r="X55" s="947"/>
      <c r="Y55" s="947"/>
      <c r="Z55" s="947"/>
      <c r="AA55" s="947"/>
      <c r="AB55" s="947"/>
      <c r="AC55" s="947"/>
      <c r="AD55" s="947"/>
      <c r="AE55" s="947"/>
      <c r="AF55" s="947"/>
      <c r="AG55" s="947"/>
      <c r="AH55" s="947"/>
      <c r="AI55" s="947"/>
      <c r="AJ55" s="947"/>
      <c r="AK55" s="947"/>
      <c r="AL55" s="947"/>
      <c r="AM55" s="947"/>
      <c r="AN55" s="947"/>
      <c r="AO55" s="947"/>
      <c r="AP55" s="947"/>
      <c r="AQ55" s="947"/>
      <c r="AR55" s="947"/>
      <c r="AS55" s="947"/>
      <c r="AT55" s="947"/>
      <c r="AU55" s="947"/>
      <c r="AV55" s="947"/>
      <c r="AW55" s="947"/>
      <c r="AX55" s="947"/>
      <c r="AY55" s="947"/>
      <c r="AZ55" s="947"/>
      <c r="BA55" s="947"/>
      <c r="BB55" s="947"/>
      <c r="BC55" s="947"/>
      <c r="BD55" s="947"/>
      <c r="BE55" s="947"/>
      <c r="BF55" s="947"/>
      <c r="BG55" s="947"/>
      <c r="BH55" s="261"/>
    </row>
    <row r="56" spans="1:60" s="53" customFormat="1" ht="31.5" customHeight="1" x14ac:dyDescent="0.35">
      <c r="A56" s="249"/>
      <c r="B56" s="259"/>
      <c r="C56" s="266"/>
      <c r="D56" s="269"/>
      <c r="E56" s="947"/>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7"/>
      <c r="AD56" s="947"/>
      <c r="AE56" s="947"/>
      <c r="AF56" s="947"/>
      <c r="AG56" s="947"/>
      <c r="AH56" s="947"/>
      <c r="AI56" s="947"/>
      <c r="AJ56" s="947"/>
      <c r="AK56" s="947"/>
      <c r="AL56" s="947"/>
      <c r="AM56" s="947"/>
      <c r="AN56" s="947"/>
      <c r="AO56" s="947"/>
      <c r="AP56" s="947"/>
      <c r="AQ56" s="947"/>
      <c r="AR56" s="947"/>
      <c r="AS56" s="947"/>
      <c r="AT56" s="947"/>
      <c r="AU56" s="947"/>
      <c r="AV56" s="947"/>
      <c r="AW56" s="947"/>
      <c r="AX56" s="947"/>
      <c r="AY56" s="947"/>
      <c r="AZ56" s="947"/>
      <c r="BA56" s="947"/>
      <c r="BB56" s="947"/>
      <c r="BC56" s="947"/>
      <c r="BD56" s="947"/>
      <c r="BE56" s="947"/>
      <c r="BF56" s="947"/>
      <c r="BG56" s="947"/>
      <c r="BH56" s="261"/>
    </row>
    <row r="57" spans="1:60" s="53" customFormat="1" ht="20.25" customHeight="1" x14ac:dyDescent="0.35">
      <c r="A57" s="249"/>
      <c r="B57" s="259"/>
      <c r="C57" s="266"/>
      <c r="D57" s="269"/>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61"/>
    </row>
    <row r="58" spans="1:60" s="53" customFormat="1" ht="20.25" customHeight="1" x14ac:dyDescent="0.35">
      <c r="A58" s="249" t="s">
        <v>156</v>
      </c>
      <c r="B58" s="259"/>
      <c r="C58" s="257"/>
      <c r="D58" s="269"/>
      <c r="E58" s="947" t="s">
        <v>315</v>
      </c>
      <c r="F58" s="947"/>
      <c r="G58" s="947"/>
      <c r="H58" s="947"/>
      <c r="I58" s="947"/>
      <c r="J58" s="947"/>
      <c r="K58" s="947"/>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947"/>
      <c r="AJ58" s="947"/>
      <c r="AK58" s="947"/>
      <c r="AL58" s="947"/>
      <c r="AM58" s="947"/>
      <c r="AN58" s="947"/>
      <c r="AO58" s="947"/>
      <c r="AP58" s="947"/>
      <c r="AQ58" s="947"/>
      <c r="AR58" s="947"/>
      <c r="AS58" s="947"/>
      <c r="AT58" s="947"/>
      <c r="AU58" s="947"/>
      <c r="AV58" s="947"/>
      <c r="AW58" s="947"/>
      <c r="AX58" s="947"/>
      <c r="AY58" s="947"/>
      <c r="AZ58" s="947"/>
      <c r="BA58" s="947"/>
      <c r="BB58" s="947"/>
      <c r="BC58" s="947"/>
      <c r="BD58" s="947"/>
      <c r="BE58" s="947"/>
      <c r="BF58" s="947"/>
      <c r="BG58" s="947"/>
      <c r="BH58" s="261"/>
    </row>
    <row r="59" spans="1:60" s="53" customFormat="1" ht="29.25" customHeight="1" x14ac:dyDescent="0.35">
      <c r="A59" s="249"/>
      <c r="B59" s="259"/>
      <c r="C59" s="266"/>
      <c r="D59" s="269"/>
      <c r="E59" s="947"/>
      <c r="F59" s="947"/>
      <c r="G59" s="947"/>
      <c r="H59" s="947"/>
      <c r="I59" s="947"/>
      <c r="J59" s="947"/>
      <c r="K59" s="947"/>
      <c r="L59" s="947"/>
      <c r="M59" s="947"/>
      <c r="N59" s="947"/>
      <c r="O59" s="947"/>
      <c r="P59" s="947"/>
      <c r="Q59" s="947"/>
      <c r="R59" s="947"/>
      <c r="S59" s="947"/>
      <c r="T59" s="947"/>
      <c r="U59" s="947"/>
      <c r="V59" s="947"/>
      <c r="W59" s="947"/>
      <c r="X59" s="947"/>
      <c r="Y59" s="947"/>
      <c r="Z59" s="947"/>
      <c r="AA59" s="947"/>
      <c r="AB59" s="947"/>
      <c r="AC59" s="947"/>
      <c r="AD59" s="947"/>
      <c r="AE59" s="947"/>
      <c r="AF59" s="947"/>
      <c r="AG59" s="947"/>
      <c r="AH59" s="947"/>
      <c r="AI59" s="947"/>
      <c r="AJ59" s="947"/>
      <c r="AK59" s="947"/>
      <c r="AL59" s="947"/>
      <c r="AM59" s="947"/>
      <c r="AN59" s="947"/>
      <c r="AO59" s="947"/>
      <c r="AP59" s="947"/>
      <c r="AQ59" s="947"/>
      <c r="AR59" s="947"/>
      <c r="AS59" s="947"/>
      <c r="AT59" s="947"/>
      <c r="AU59" s="947"/>
      <c r="AV59" s="947"/>
      <c r="AW59" s="947"/>
      <c r="AX59" s="947"/>
      <c r="AY59" s="947"/>
      <c r="AZ59" s="947"/>
      <c r="BA59" s="947"/>
      <c r="BB59" s="947"/>
      <c r="BC59" s="947"/>
      <c r="BD59" s="947"/>
      <c r="BE59" s="947"/>
      <c r="BF59" s="947"/>
      <c r="BG59" s="947"/>
      <c r="BH59" s="261"/>
    </row>
    <row r="60" spans="1:60" customFormat="1" ht="20.25" customHeight="1" x14ac:dyDescent="0.35">
      <c r="A60" s="249"/>
      <c r="B60" s="269"/>
      <c r="C60" s="266"/>
      <c r="D60" s="29"/>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row>
    <row r="61" spans="1:60" s="217" customFormat="1" ht="20.25" customHeight="1" x14ac:dyDescent="0.35">
      <c r="A61" s="251"/>
      <c r="B61" s="271"/>
      <c r="C61" s="272" t="s">
        <v>279</v>
      </c>
      <c r="D61" s="273"/>
      <c r="E61" s="274"/>
      <c r="F61" s="271"/>
      <c r="G61" s="271"/>
      <c r="H61" s="271"/>
      <c r="I61" s="271"/>
      <c r="J61" s="271"/>
      <c r="K61" s="271"/>
      <c r="L61" s="271"/>
      <c r="M61" s="271"/>
      <c r="N61" s="271"/>
      <c r="O61" s="271"/>
      <c r="P61" s="271"/>
      <c r="Q61" s="271"/>
      <c r="R61" s="271"/>
      <c r="S61" s="271"/>
      <c r="T61" s="271"/>
      <c r="U61" s="271"/>
      <c r="V61" s="271"/>
      <c r="W61" s="271"/>
      <c r="X61" s="271"/>
      <c r="Y61" s="275"/>
      <c r="Z61" s="275"/>
      <c r="AA61" s="275"/>
      <c r="AB61" s="275"/>
      <c r="AC61" s="275"/>
      <c r="AD61" s="275"/>
      <c r="AE61" s="275"/>
      <c r="AF61" s="275"/>
      <c r="AG61" s="275"/>
      <c r="AH61" s="275"/>
      <c r="AI61" s="275"/>
      <c r="AJ61" s="275"/>
      <c r="AK61" s="275"/>
      <c r="AL61" s="275"/>
      <c r="AM61" s="275"/>
      <c r="AN61" s="275"/>
      <c r="AO61" s="271"/>
      <c r="AP61" s="271"/>
      <c r="AQ61" s="271"/>
      <c r="AR61" s="271"/>
      <c r="AS61" s="271"/>
      <c r="AT61" s="271"/>
      <c r="AU61" s="271"/>
      <c r="AV61" s="271"/>
      <c r="AW61" s="271"/>
      <c r="AX61" s="271"/>
      <c r="AY61" s="271"/>
      <c r="AZ61" s="271"/>
      <c r="BA61" s="271"/>
      <c r="BB61" s="271"/>
      <c r="BC61" s="271"/>
      <c r="BD61" s="271"/>
      <c r="BE61" s="271"/>
      <c r="BF61" s="275"/>
      <c r="BG61" s="275"/>
      <c r="BH61" s="275"/>
    </row>
    <row r="62" spans="1:60" s="53" customFormat="1" ht="20.25" customHeight="1" x14ac:dyDescent="0.3">
      <c r="A62" s="249"/>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197"/>
      <c r="Z62" s="197"/>
      <c r="AA62" s="197"/>
      <c r="AB62" s="197"/>
      <c r="AC62" s="197"/>
      <c r="AD62" s="197"/>
      <c r="AE62" s="197"/>
      <c r="AF62" s="197"/>
      <c r="AG62" s="197"/>
      <c r="AH62" s="197"/>
      <c r="AI62" s="197"/>
      <c r="AJ62" s="197"/>
      <c r="AK62" s="197"/>
      <c r="AL62" s="197"/>
      <c r="AM62" s="197"/>
      <c r="AN62" s="197"/>
      <c r="AO62" s="256"/>
      <c r="AP62" s="256"/>
      <c r="AQ62" s="256"/>
      <c r="AR62" s="256"/>
      <c r="AS62" s="256"/>
      <c r="AT62" s="256"/>
      <c r="AU62" s="256"/>
      <c r="AV62" s="256"/>
      <c r="AW62" s="256"/>
      <c r="AX62" s="256"/>
      <c r="AY62" s="256"/>
      <c r="AZ62" s="256"/>
      <c r="BA62" s="256"/>
      <c r="BB62" s="256"/>
      <c r="BC62" s="256"/>
      <c r="BD62" s="256"/>
      <c r="BE62" s="256"/>
      <c r="BF62" s="197"/>
      <c r="BG62" s="197"/>
      <c r="BH62" s="197"/>
    </row>
    <row r="63" spans="1:60" s="53" customFormat="1" ht="20.25" customHeight="1" x14ac:dyDescent="0.3">
      <c r="A63" s="249" t="s">
        <v>173</v>
      </c>
      <c r="B63" s="256"/>
      <c r="C63" s="257"/>
      <c r="D63" s="29"/>
      <c r="E63" s="947" t="s">
        <v>265</v>
      </c>
      <c r="F63" s="948"/>
      <c r="G63" s="948"/>
      <c r="H63" s="948"/>
      <c r="I63" s="948"/>
      <c r="J63" s="948"/>
      <c r="K63" s="948"/>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c r="AJ63" s="948"/>
      <c r="AK63" s="948"/>
      <c r="AL63" s="948"/>
      <c r="AM63" s="948"/>
      <c r="AN63" s="948"/>
      <c r="AO63" s="948"/>
      <c r="AP63" s="948"/>
      <c r="AQ63" s="948"/>
      <c r="AR63" s="948"/>
      <c r="AS63" s="948"/>
      <c r="AT63" s="948"/>
      <c r="AU63" s="948"/>
      <c r="AV63" s="948"/>
      <c r="AW63" s="948"/>
      <c r="AX63" s="948"/>
      <c r="AY63" s="948"/>
      <c r="AZ63" s="948"/>
      <c r="BA63" s="948"/>
      <c r="BB63" s="948"/>
      <c r="BC63" s="948"/>
      <c r="BD63" s="948"/>
      <c r="BE63" s="948"/>
      <c r="BF63" s="948"/>
      <c r="BG63" s="948"/>
      <c r="BH63" s="261"/>
    </row>
    <row r="64" spans="1:60" s="53" customFormat="1" ht="57" customHeight="1" x14ac:dyDescent="0.3">
      <c r="A64" s="249"/>
      <c r="B64" s="259"/>
      <c r="C64" s="259"/>
      <c r="D64" s="259"/>
      <c r="E64" s="948"/>
      <c r="F64" s="948"/>
      <c r="G64" s="948"/>
      <c r="H64" s="948"/>
      <c r="I64" s="948"/>
      <c r="J64" s="948"/>
      <c r="K64" s="948"/>
      <c r="L64" s="948"/>
      <c r="M64" s="948"/>
      <c r="N64" s="948"/>
      <c r="O64" s="948"/>
      <c r="P64" s="948"/>
      <c r="Q64" s="948"/>
      <c r="R64" s="948"/>
      <c r="S64" s="948"/>
      <c r="T64" s="948"/>
      <c r="U64" s="948"/>
      <c r="V64" s="948"/>
      <c r="W64" s="948"/>
      <c r="X64" s="948"/>
      <c r="Y64" s="948"/>
      <c r="Z64" s="948"/>
      <c r="AA64" s="948"/>
      <c r="AB64" s="948"/>
      <c r="AC64" s="948"/>
      <c r="AD64" s="948"/>
      <c r="AE64" s="948"/>
      <c r="AF64" s="948"/>
      <c r="AG64" s="948"/>
      <c r="AH64" s="948"/>
      <c r="AI64" s="948"/>
      <c r="AJ64" s="948"/>
      <c r="AK64" s="948"/>
      <c r="AL64" s="948"/>
      <c r="AM64" s="948"/>
      <c r="AN64" s="948"/>
      <c r="AO64" s="948"/>
      <c r="AP64" s="948"/>
      <c r="AQ64" s="948"/>
      <c r="AR64" s="948"/>
      <c r="AS64" s="948"/>
      <c r="AT64" s="948"/>
      <c r="AU64" s="948"/>
      <c r="AV64" s="948"/>
      <c r="AW64" s="948"/>
      <c r="AX64" s="948"/>
      <c r="AY64" s="948"/>
      <c r="AZ64" s="948"/>
      <c r="BA64" s="948"/>
      <c r="BB64" s="948"/>
      <c r="BC64" s="948"/>
      <c r="BD64" s="948"/>
      <c r="BE64" s="948"/>
      <c r="BF64" s="948"/>
      <c r="BG64" s="948"/>
      <c r="BH64" s="261"/>
    </row>
    <row r="65" spans="1:60" s="53" customFormat="1" ht="20.25" customHeight="1" x14ac:dyDescent="0.35">
      <c r="A65" s="249"/>
      <c r="B65" s="259"/>
      <c r="C65" s="269"/>
      <c r="D65" s="269"/>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row>
    <row r="66" spans="1:60" s="217" customFormat="1" ht="20.25" customHeight="1" x14ac:dyDescent="0.3">
      <c r="A66" s="252" t="s">
        <v>273</v>
      </c>
      <c r="B66" s="273"/>
      <c r="C66" s="257"/>
      <c r="D66" s="271"/>
      <c r="E66" s="946" t="s">
        <v>276</v>
      </c>
      <c r="F66" s="946"/>
      <c r="G66" s="946"/>
      <c r="H66" s="946"/>
      <c r="I66" s="946"/>
      <c r="J66" s="946"/>
      <c r="K66" s="946"/>
      <c r="L66" s="946"/>
      <c r="M66" s="946"/>
      <c r="N66" s="946"/>
      <c r="O66" s="946"/>
      <c r="P66" s="946"/>
      <c r="Q66" s="946"/>
      <c r="R66" s="946"/>
      <c r="S66" s="946"/>
      <c r="T66" s="946"/>
      <c r="U66" s="946"/>
      <c r="V66" s="946"/>
      <c r="W66" s="946"/>
      <c r="X66" s="946"/>
      <c r="Y66" s="946"/>
      <c r="Z66" s="946"/>
      <c r="AA66" s="946"/>
      <c r="AB66" s="946"/>
      <c r="AC66" s="946"/>
      <c r="AD66" s="946"/>
      <c r="AE66" s="946"/>
      <c r="AF66" s="946"/>
      <c r="AG66" s="946"/>
      <c r="AH66" s="946"/>
      <c r="AI66" s="946"/>
      <c r="AJ66" s="946"/>
      <c r="AK66" s="946"/>
      <c r="AL66" s="946"/>
      <c r="AM66" s="946"/>
      <c r="AN66" s="946"/>
      <c r="AO66" s="946"/>
      <c r="AP66" s="946"/>
      <c r="AQ66" s="946"/>
      <c r="AR66" s="946"/>
      <c r="AS66" s="946"/>
      <c r="AT66" s="946"/>
      <c r="AU66" s="946"/>
      <c r="AV66" s="946"/>
      <c r="AW66" s="946"/>
      <c r="AX66" s="946"/>
      <c r="AY66" s="946"/>
      <c r="AZ66" s="946"/>
      <c r="BA66" s="946"/>
      <c r="BB66" s="946"/>
      <c r="BC66" s="946"/>
      <c r="BD66" s="946"/>
      <c r="BE66" s="946"/>
      <c r="BF66" s="946"/>
      <c r="BG66" s="946"/>
      <c r="BH66" s="946"/>
    </row>
    <row r="67" spans="1:60" s="53" customFormat="1" ht="57" customHeight="1" x14ac:dyDescent="0.3">
      <c r="A67" s="249"/>
      <c r="B67" s="259"/>
      <c r="C67" s="259"/>
      <c r="D67" s="259"/>
      <c r="E67" s="946"/>
      <c r="F67" s="946"/>
      <c r="G67" s="946"/>
      <c r="H67" s="946"/>
      <c r="I67" s="946"/>
      <c r="J67" s="946"/>
      <c r="K67" s="946"/>
      <c r="L67" s="946"/>
      <c r="M67" s="946"/>
      <c r="N67" s="946"/>
      <c r="O67" s="946"/>
      <c r="P67" s="946"/>
      <c r="Q67" s="946"/>
      <c r="R67" s="946"/>
      <c r="S67" s="946"/>
      <c r="T67" s="946"/>
      <c r="U67" s="946"/>
      <c r="V67" s="946"/>
      <c r="W67" s="946"/>
      <c r="X67" s="946"/>
      <c r="Y67" s="946"/>
      <c r="Z67" s="946"/>
      <c r="AA67" s="946"/>
      <c r="AB67" s="946"/>
      <c r="AC67" s="946"/>
      <c r="AD67" s="946"/>
      <c r="AE67" s="946"/>
      <c r="AF67" s="946"/>
      <c r="AG67" s="946"/>
      <c r="AH67" s="946"/>
      <c r="AI67" s="946"/>
      <c r="AJ67" s="946"/>
      <c r="AK67" s="946"/>
      <c r="AL67" s="946"/>
      <c r="AM67" s="946"/>
      <c r="AN67" s="946"/>
      <c r="AO67" s="946"/>
      <c r="AP67" s="946"/>
      <c r="AQ67" s="946"/>
      <c r="AR67" s="946"/>
      <c r="AS67" s="946"/>
      <c r="AT67" s="946"/>
      <c r="AU67" s="946"/>
      <c r="AV67" s="946"/>
      <c r="AW67" s="946"/>
      <c r="AX67" s="946"/>
      <c r="AY67" s="946"/>
      <c r="AZ67" s="946"/>
      <c r="BA67" s="946"/>
      <c r="BB67" s="946"/>
      <c r="BC67" s="946"/>
      <c r="BD67" s="946"/>
      <c r="BE67" s="946"/>
      <c r="BF67" s="946"/>
      <c r="BG67" s="946"/>
      <c r="BH67" s="946"/>
    </row>
    <row r="68" spans="1:60" s="53" customFormat="1" ht="20.25" customHeight="1" x14ac:dyDescent="0.35">
      <c r="A68" s="24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69"/>
      <c r="BE68" s="269"/>
      <c r="BF68" s="269"/>
      <c r="BG68" s="269"/>
      <c r="BH68" s="269"/>
    </row>
    <row r="69" spans="1:60" s="217" customFormat="1" ht="20.25" customHeight="1" x14ac:dyDescent="0.35">
      <c r="A69" s="252" t="s">
        <v>274</v>
      </c>
      <c r="B69" s="271"/>
      <c r="C69" s="257"/>
      <c r="D69" s="274"/>
      <c r="E69" s="946" t="s">
        <v>268</v>
      </c>
      <c r="F69" s="946"/>
      <c r="G69" s="946"/>
      <c r="H69" s="946"/>
      <c r="I69" s="946"/>
      <c r="J69" s="946"/>
      <c r="K69" s="946"/>
      <c r="L69" s="946"/>
      <c r="M69" s="946"/>
      <c r="N69" s="946"/>
      <c r="O69" s="946"/>
      <c r="P69" s="946"/>
      <c r="Q69" s="946"/>
      <c r="R69" s="946"/>
      <c r="S69" s="946"/>
      <c r="T69" s="946"/>
      <c r="U69" s="946"/>
      <c r="V69" s="946"/>
      <c r="W69" s="946"/>
      <c r="X69" s="946"/>
      <c r="Y69" s="946"/>
      <c r="Z69" s="946"/>
      <c r="AA69" s="946"/>
      <c r="AB69" s="946"/>
      <c r="AC69" s="946"/>
      <c r="AD69" s="946"/>
      <c r="AE69" s="946"/>
      <c r="AF69" s="946"/>
      <c r="AG69" s="946"/>
      <c r="AH69" s="946"/>
      <c r="AI69" s="946"/>
      <c r="AJ69" s="946"/>
      <c r="AK69" s="946"/>
      <c r="AL69" s="946"/>
      <c r="AM69" s="946"/>
      <c r="AN69" s="946"/>
      <c r="AO69" s="946"/>
      <c r="AP69" s="946"/>
      <c r="AQ69" s="946"/>
      <c r="AR69" s="946"/>
      <c r="AS69" s="946"/>
      <c r="AT69" s="946"/>
      <c r="AU69" s="946"/>
      <c r="AV69" s="946"/>
      <c r="AW69" s="946"/>
      <c r="AX69" s="946"/>
      <c r="AY69" s="946"/>
      <c r="AZ69" s="946"/>
      <c r="BA69" s="946"/>
      <c r="BB69" s="946"/>
      <c r="BC69" s="946"/>
      <c r="BD69" s="946"/>
      <c r="BE69" s="946"/>
      <c r="BF69" s="946"/>
      <c r="BG69" s="946"/>
      <c r="BH69" s="946"/>
    </row>
    <row r="70" spans="1:60" s="218" customFormat="1" ht="29.25" customHeight="1" x14ac:dyDescent="0.35">
      <c r="A70" s="253"/>
      <c r="B70" s="276"/>
      <c r="C70" s="276"/>
      <c r="D70" s="276"/>
      <c r="E70" s="969"/>
      <c r="F70" s="969"/>
      <c r="G70" s="969"/>
      <c r="H70" s="969"/>
      <c r="I70" s="969"/>
      <c r="J70" s="969"/>
      <c r="K70" s="969"/>
      <c r="L70" s="969"/>
      <c r="M70" s="969"/>
      <c r="N70" s="969"/>
      <c r="O70" s="969"/>
      <c r="P70" s="969"/>
      <c r="Q70" s="969"/>
      <c r="R70" s="969"/>
      <c r="S70" s="969"/>
      <c r="T70" s="969"/>
      <c r="U70" s="969"/>
      <c r="V70" s="969"/>
      <c r="W70" s="969"/>
      <c r="X70" s="969"/>
      <c r="Y70" s="969"/>
      <c r="Z70" s="969"/>
      <c r="AA70" s="969"/>
      <c r="AB70" s="969"/>
      <c r="AC70" s="969"/>
      <c r="AD70" s="969"/>
      <c r="AE70" s="969"/>
      <c r="AF70" s="969"/>
      <c r="AG70" s="969"/>
      <c r="AH70" s="969"/>
      <c r="AI70" s="969"/>
      <c r="AJ70" s="969"/>
      <c r="AK70" s="969"/>
      <c r="AL70" s="969"/>
      <c r="AM70" s="969"/>
      <c r="AN70" s="969"/>
      <c r="AO70" s="969"/>
      <c r="AP70" s="969"/>
      <c r="AQ70" s="969"/>
      <c r="AR70" s="969"/>
      <c r="AS70" s="969"/>
      <c r="AT70" s="969"/>
      <c r="AU70" s="969"/>
      <c r="AV70" s="969"/>
      <c r="AW70" s="969"/>
      <c r="AX70" s="969"/>
      <c r="AY70" s="969"/>
      <c r="AZ70" s="969"/>
      <c r="BA70" s="969"/>
      <c r="BB70" s="969"/>
      <c r="BC70" s="969"/>
      <c r="BD70" s="969"/>
      <c r="BE70" s="969"/>
      <c r="BF70" s="969"/>
      <c r="BG70" s="969"/>
      <c r="BH70" s="969"/>
    </row>
    <row r="71" spans="1:60" s="53" customFormat="1" ht="20.25" customHeight="1" x14ac:dyDescent="0.35">
      <c r="A71" s="24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69"/>
      <c r="BE71" s="269"/>
      <c r="BF71" s="269"/>
      <c r="BG71" s="269"/>
      <c r="BH71" s="269"/>
    </row>
    <row r="72" spans="1:60" s="53" customFormat="1" ht="25.5" customHeight="1" x14ac:dyDescent="0.35">
      <c r="A72" s="249" t="s">
        <v>275</v>
      </c>
      <c r="B72" s="259"/>
      <c r="C72" s="257"/>
      <c r="D72" s="269"/>
      <c r="E72" s="947" t="s">
        <v>123</v>
      </c>
      <c r="F72" s="947"/>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47"/>
      <c r="BA72" s="947"/>
      <c r="BB72" s="947"/>
      <c r="BC72" s="947"/>
      <c r="BD72" s="947"/>
      <c r="BE72" s="947"/>
      <c r="BF72" s="947"/>
      <c r="BG72" s="947"/>
      <c r="BH72" s="947"/>
    </row>
    <row r="73" spans="1:60" s="53" customFormat="1" ht="20.25" customHeight="1" x14ac:dyDescent="0.3">
      <c r="A73" s="249"/>
      <c r="B73" s="49"/>
      <c r="C73" s="216"/>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row>
    <row r="74" spans="1:60" s="53" customFormat="1" ht="20.25" customHeight="1" x14ac:dyDescent="0.3">
      <c r="A74" s="2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6"/>
      <c r="BG74" s="46"/>
      <c r="BH74" s="46"/>
    </row>
    <row r="75" spans="1:60" s="53" customFormat="1" ht="20.25" customHeight="1" x14ac:dyDescent="0.3">
      <c r="A75" s="249" t="s">
        <v>286</v>
      </c>
      <c r="B75" s="49"/>
      <c r="C75" s="165"/>
      <c r="E75" s="947" t="s">
        <v>83</v>
      </c>
      <c r="F75" s="947"/>
      <c r="G75" s="947"/>
      <c r="H75" s="947"/>
      <c r="I75" s="947"/>
      <c r="J75" s="947"/>
      <c r="K75" s="16"/>
      <c r="L75" s="962" t="s">
        <v>70</v>
      </c>
      <c r="M75" s="962"/>
      <c r="N75" s="963" t="s">
        <v>23</v>
      </c>
      <c r="O75" s="964"/>
      <c r="P75" s="964"/>
      <c r="Q75" s="964"/>
      <c r="R75" s="964"/>
      <c r="S75" s="964"/>
      <c r="T75" s="964"/>
      <c r="U75" s="964"/>
      <c r="V75" s="964"/>
      <c r="W75" s="964"/>
      <c r="X75" s="964"/>
      <c r="Y75" s="964"/>
      <c r="Z75" s="964"/>
      <c r="AA75" s="964"/>
      <c r="AB75" s="964"/>
      <c r="AC75" s="964"/>
      <c r="AD75" s="964"/>
      <c r="AE75" s="964"/>
      <c r="AF75" s="964"/>
      <c r="AG75" s="964"/>
      <c r="AH75" s="964"/>
      <c r="AI75" s="964"/>
      <c r="AJ75" s="964"/>
      <c r="AK75" s="964"/>
      <c r="AL75" s="964"/>
      <c r="AM75" s="964"/>
      <c r="AN75" s="964"/>
      <c r="AO75" s="964"/>
      <c r="AP75" s="964"/>
      <c r="AQ75" s="964"/>
      <c r="AR75" s="964"/>
      <c r="AS75" s="964"/>
      <c r="AT75" s="964"/>
      <c r="AU75" s="964"/>
      <c r="AV75" s="964"/>
      <c r="AW75" s="964"/>
      <c r="AX75" s="964"/>
      <c r="AY75" s="964"/>
      <c r="AZ75" s="965"/>
      <c r="BA75" s="992" t="s">
        <v>76</v>
      </c>
      <c r="BB75" s="992"/>
      <c r="BC75" s="992"/>
      <c r="BD75" s="992"/>
      <c r="BE75" s="992"/>
      <c r="BF75" s="992"/>
      <c r="BG75" s="992"/>
      <c r="BH75" s="992"/>
    </row>
    <row r="76" spans="1:60" s="53" customFormat="1" ht="37.5" customHeight="1" x14ac:dyDescent="0.25">
      <c r="B76" s="49"/>
      <c r="C76" s="49"/>
      <c r="D76" s="49"/>
      <c r="E76" s="49"/>
      <c r="F76" s="49"/>
      <c r="G76" s="49"/>
      <c r="H76" s="49"/>
      <c r="I76" s="49"/>
      <c r="J76" s="49"/>
      <c r="K76" s="49"/>
      <c r="L76" s="962"/>
      <c r="M76" s="962"/>
      <c r="N76" s="966"/>
      <c r="O76" s="967"/>
      <c r="P76" s="967"/>
      <c r="Q76" s="967"/>
      <c r="R76" s="967"/>
      <c r="S76" s="967"/>
      <c r="T76" s="967"/>
      <c r="U76" s="967"/>
      <c r="V76" s="967"/>
      <c r="W76" s="967"/>
      <c r="X76" s="967"/>
      <c r="Y76" s="967"/>
      <c r="Z76" s="967"/>
      <c r="AA76" s="967"/>
      <c r="AB76" s="967"/>
      <c r="AC76" s="967"/>
      <c r="AD76" s="967"/>
      <c r="AE76" s="967"/>
      <c r="AF76" s="967"/>
      <c r="AG76" s="967"/>
      <c r="AH76" s="967"/>
      <c r="AI76" s="967"/>
      <c r="AJ76" s="967"/>
      <c r="AK76" s="967"/>
      <c r="AL76" s="967"/>
      <c r="AM76" s="967"/>
      <c r="AN76" s="967"/>
      <c r="AO76" s="967"/>
      <c r="AP76" s="967"/>
      <c r="AQ76" s="967"/>
      <c r="AR76" s="967"/>
      <c r="AS76" s="967"/>
      <c r="AT76" s="967"/>
      <c r="AU76" s="967"/>
      <c r="AV76" s="967"/>
      <c r="AW76" s="967"/>
      <c r="AX76" s="967"/>
      <c r="AY76" s="967"/>
      <c r="AZ76" s="968"/>
      <c r="BA76" s="992"/>
      <c r="BB76" s="992"/>
      <c r="BC76" s="992"/>
      <c r="BD76" s="992"/>
      <c r="BE76" s="992"/>
      <c r="BF76" s="992"/>
      <c r="BG76" s="992"/>
      <c r="BH76" s="992"/>
    </row>
    <row r="77" spans="1:60" s="53" customFormat="1" ht="20.25" customHeight="1" x14ac:dyDescent="0.25">
      <c r="B77" s="49"/>
      <c r="C77" s="49"/>
      <c r="D77" s="49"/>
      <c r="E77" s="49"/>
      <c r="F77" s="49"/>
      <c r="G77" s="49"/>
      <c r="H77" s="49"/>
      <c r="I77" s="49"/>
      <c r="J77" s="49"/>
      <c r="K77" s="49"/>
      <c r="L77" s="960" t="s">
        <v>71</v>
      </c>
      <c r="M77" s="960"/>
      <c r="N77" s="959"/>
      <c r="O77" s="959"/>
      <c r="P77" s="959"/>
      <c r="Q77" s="959"/>
      <c r="R77" s="959"/>
      <c r="S77" s="959"/>
      <c r="T77" s="959"/>
      <c r="U77" s="959"/>
      <c r="V77" s="959"/>
      <c r="W77" s="959"/>
      <c r="X77" s="959"/>
      <c r="Y77" s="959"/>
      <c r="Z77" s="959"/>
      <c r="AA77" s="959"/>
      <c r="AB77" s="959"/>
      <c r="AC77" s="959"/>
      <c r="AD77" s="959"/>
      <c r="AE77" s="959"/>
      <c r="AF77" s="959"/>
      <c r="AG77" s="959"/>
      <c r="AH77" s="959"/>
      <c r="AI77" s="959"/>
      <c r="AJ77" s="959"/>
      <c r="AK77" s="959"/>
      <c r="AL77" s="959"/>
      <c r="AM77" s="959"/>
      <c r="AN77" s="959"/>
      <c r="AO77" s="959"/>
      <c r="AP77" s="959"/>
      <c r="AQ77" s="959"/>
      <c r="AR77" s="959"/>
      <c r="AS77" s="959"/>
      <c r="AT77" s="959"/>
      <c r="AU77" s="959"/>
      <c r="AV77" s="959"/>
      <c r="AW77" s="959"/>
      <c r="AX77" s="959"/>
      <c r="AY77" s="959"/>
      <c r="AZ77" s="959"/>
      <c r="BA77" s="959"/>
      <c r="BB77" s="959"/>
      <c r="BC77" s="959"/>
      <c r="BD77" s="959"/>
      <c r="BE77" s="959"/>
      <c r="BF77" s="959"/>
      <c r="BG77" s="959"/>
      <c r="BH77" s="959"/>
    </row>
    <row r="78" spans="1:60" s="53" customFormat="1" ht="20.25" customHeight="1" x14ac:dyDescent="0.25">
      <c r="B78" s="49"/>
      <c r="C78" s="49"/>
      <c r="D78" s="49"/>
      <c r="E78" s="49"/>
      <c r="F78" s="49"/>
      <c r="G78" s="49"/>
      <c r="H78" s="49"/>
      <c r="I78" s="49"/>
      <c r="J78" s="49"/>
      <c r="K78" s="49"/>
      <c r="L78" s="960"/>
      <c r="M78" s="960"/>
      <c r="N78" s="959"/>
      <c r="O78" s="959"/>
      <c r="P78" s="959"/>
      <c r="Q78" s="959"/>
      <c r="R78" s="959"/>
      <c r="S78" s="959"/>
      <c r="T78" s="959"/>
      <c r="U78" s="959"/>
      <c r="V78" s="959"/>
      <c r="W78" s="959"/>
      <c r="X78" s="959"/>
      <c r="Y78" s="959"/>
      <c r="Z78" s="959"/>
      <c r="AA78" s="959"/>
      <c r="AB78" s="959"/>
      <c r="AC78" s="959"/>
      <c r="AD78" s="959"/>
      <c r="AE78" s="959"/>
      <c r="AF78" s="959"/>
      <c r="AG78" s="959"/>
      <c r="AH78" s="959"/>
      <c r="AI78" s="959"/>
      <c r="AJ78" s="959"/>
      <c r="AK78" s="959"/>
      <c r="AL78" s="959"/>
      <c r="AM78" s="959"/>
      <c r="AN78" s="959"/>
      <c r="AO78" s="959"/>
      <c r="AP78" s="959"/>
      <c r="AQ78" s="959"/>
      <c r="AR78" s="959"/>
      <c r="AS78" s="959"/>
      <c r="AT78" s="959"/>
      <c r="AU78" s="959"/>
      <c r="AV78" s="959"/>
      <c r="AW78" s="959"/>
      <c r="AX78" s="959"/>
      <c r="AY78" s="959"/>
      <c r="AZ78" s="959"/>
      <c r="BA78" s="959"/>
      <c r="BB78" s="959"/>
      <c r="BC78" s="959"/>
      <c r="BD78" s="959"/>
      <c r="BE78" s="959"/>
      <c r="BF78" s="959"/>
      <c r="BG78" s="959"/>
      <c r="BH78" s="959"/>
    </row>
    <row r="79" spans="1:60" s="53" customFormat="1" ht="20.25" customHeight="1" x14ac:dyDescent="0.25">
      <c r="B79" s="49"/>
      <c r="C79" s="49"/>
      <c r="D79" s="49"/>
      <c r="E79" s="49"/>
      <c r="F79" s="49"/>
      <c r="G79" s="49"/>
      <c r="H79" s="49"/>
      <c r="I79" s="49"/>
      <c r="J79" s="49"/>
      <c r="K79" s="49"/>
      <c r="L79" s="960" t="s">
        <v>72</v>
      </c>
      <c r="M79" s="960"/>
      <c r="N79" s="959"/>
      <c r="O79" s="959"/>
      <c r="P79" s="959"/>
      <c r="Q79" s="959"/>
      <c r="R79" s="959"/>
      <c r="S79" s="959"/>
      <c r="T79" s="959"/>
      <c r="U79" s="959"/>
      <c r="V79" s="959"/>
      <c r="W79" s="959"/>
      <c r="X79" s="959"/>
      <c r="Y79" s="959"/>
      <c r="Z79" s="959"/>
      <c r="AA79" s="959"/>
      <c r="AB79" s="959"/>
      <c r="AC79" s="959"/>
      <c r="AD79" s="959"/>
      <c r="AE79" s="959"/>
      <c r="AF79" s="959"/>
      <c r="AG79" s="959"/>
      <c r="AH79" s="959"/>
      <c r="AI79" s="959"/>
      <c r="AJ79" s="959"/>
      <c r="AK79" s="959"/>
      <c r="AL79" s="959"/>
      <c r="AM79" s="959"/>
      <c r="AN79" s="959"/>
      <c r="AO79" s="959"/>
      <c r="AP79" s="959"/>
      <c r="AQ79" s="959"/>
      <c r="AR79" s="959"/>
      <c r="AS79" s="959"/>
      <c r="AT79" s="959"/>
      <c r="AU79" s="959"/>
      <c r="AV79" s="959"/>
      <c r="AW79" s="959"/>
      <c r="AX79" s="959"/>
      <c r="AY79" s="959"/>
      <c r="AZ79" s="959"/>
      <c r="BA79" s="959"/>
      <c r="BB79" s="959"/>
      <c r="BC79" s="959"/>
      <c r="BD79" s="959"/>
      <c r="BE79" s="959"/>
      <c r="BF79" s="959"/>
      <c r="BG79" s="959"/>
      <c r="BH79" s="959"/>
    </row>
    <row r="80" spans="1:60" s="53" customFormat="1" ht="20.25" customHeight="1" x14ac:dyDescent="0.25">
      <c r="B80" s="49"/>
      <c r="C80" s="49"/>
      <c r="D80" s="49"/>
      <c r="E80" s="49"/>
      <c r="F80" s="49"/>
      <c r="G80" s="49"/>
      <c r="H80" s="49"/>
      <c r="I80" s="49"/>
      <c r="J80" s="49"/>
      <c r="K80" s="49"/>
      <c r="L80" s="960"/>
      <c r="M80" s="960"/>
      <c r="N80" s="959"/>
      <c r="O80" s="959"/>
      <c r="P80" s="959"/>
      <c r="Q80" s="959"/>
      <c r="R80" s="959"/>
      <c r="S80" s="959"/>
      <c r="T80" s="959"/>
      <c r="U80" s="959"/>
      <c r="V80" s="959"/>
      <c r="W80" s="959"/>
      <c r="X80" s="959"/>
      <c r="Y80" s="959"/>
      <c r="Z80" s="959"/>
      <c r="AA80" s="959"/>
      <c r="AB80" s="959"/>
      <c r="AC80" s="959"/>
      <c r="AD80" s="959"/>
      <c r="AE80" s="959"/>
      <c r="AF80" s="959"/>
      <c r="AG80" s="959"/>
      <c r="AH80" s="959"/>
      <c r="AI80" s="959"/>
      <c r="AJ80" s="959"/>
      <c r="AK80" s="959"/>
      <c r="AL80" s="959"/>
      <c r="AM80" s="959"/>
      <c r="AN80" s="959"/>
      <c r="AO80" s="959"/>
      <c r="AP80" s="959"/>
      <c r="AQ80" s="959"/>
      <c r="AR80" s="959"/>
      <c r="AS80" s="959"/>
      <c r="AT80" s="959"/>
      <c r="AU80" s="959"/>
      <c r="AV80" s="959"/>
      <c r="AW80" s="959"/>
      <c r="AX80" s="959"/>
      <c r="AY80" s="959"/>
      <c r="AZ80" s="959"/>
      <c r="BA80" s="959"/>
      <c r="BB80" s="959"/>
      <c r="BC80" s="959"/>
      <c r="BD80" s="959"/>
      <c r="BE80" s="959"/>
      <c r="BF80" s="959"/>
      <c r="BG80" s="959"/>
      <c r="BH80" s="959"/>
    </row>
    <row r="81" spans="2:60" s="53" customFormat="1" ht="20.25" customHeight="1" x14ac:dyDescent="0.25">
      <c r="B81" s="49"/>
      <c r="C81" s="49"/>
      <c r="D81" s="49"/>
      <c r="E81" s="49"/>
      <c r="F81" s="49"/>
      <c r="G81" s="49"/>
      <c r="H81" s="49"/>
      <c r="I81" s="49"/>
      <c r="J81" s="49"/>
      <c r="K81" s="49"/>
      <c r="L81" s="960" t="s">
        <v>73</v>
      </c>
      <c r="M81" s="960"/>
      <c r="N81" s="959"/>
      <c r="O81" s="959"/>
      <c r="P81" s="959"/>
      <c r="Q81" s="959"/>
      <c r="R81" s="959"/>
      <c r="S81" s="959"/>
      <c r="T81" s="959"/>
      <c r="U81" s="959"/>
      <c r="V81" s="959"/>
      <c r="W81" s="959"/>
      <c r="X81" s="959"/>
      <c r="Y81" s="959"/>
      <c r="Z81" s="959"/>
      <c r="AA81" s="959"/>
      <c r="AB81" s="959"/>
      <c r="AC81" s="959"/>
      <c r="AD81" s="959"/>
      <c r="AE81" s="959"/>
      <c r="AF81" s="959"/>
      <c r="AG81" s="959"/>
      <c r="AH81" s="959"/>
      <c r="AI81" s="959"/>
      <c r="AJ81" s="959"/>
      <c r="AK81" s="959"/>
      <c r="AL81" s="959"/>
      <c r="AM81" s="959"/>
      <c r="AN81" s="959"/>
      <c r="AO81" s="959"/>
      <c r="AP81" s="959"/>
      <c r="AQ81" s="959"/>
      <c r="AR81" s="959"/>
      <c r="AS81" s="959"/>
      <c r="AT81" s="959"/>
      <c r="AU81" s="959"/>
      <c r="AV81" s="959"/>
      <c r="AW81" s="959"/>
      <c r="AX81" s="959"/>
      <c r="AY81" s="959"/>
      <c r="AZ81" s="959"/>
      <c r="BA81" s="959"/>
      <c r="BB81" s="959"/>
      <c r="BC81" s="959"/>
      <c r="BD81" s="959"/>
      <c r="BE81" s="959"/>
      <c r="BF81" s="959"/>
      <c r="BG81" s="959"/>
      <c r="BH81" s="959"/>
    </row>
    <row r="82" spans="2:60" s="53" customFormat="1" ht="20.25" customHeight="1" x14ac:dyDescent="0.25">
      <c r="B82" s="49"/>
      <c r="C82" s="49"/>
      <c r="D82" s="49"/>
      <c r="E82" s="49"/>
      <c r="F82" s="49"/>
      <c r="G82" s="49"/>
      <c r="H82" s="49"/>
      <c r="I82" s="49"/>
      <c r="J82" s="49"/>
      <c r="K82" s="49"/>
      <c r="L82" s="960"/>
      <c r="M82" s="960"/>
      <c r="N82" s="959"/>
      <c r="O82" s="959"/>
      <c r="P82" s="959"/>
      <c r="Q82" s="959"/>
      <c r="R82" s="959"/>
      <c r="S82" s="959"/>
      <c r="T82" s="959"/>
      <c r="U82" s="959"/>
      <c r="V82" s="959"/>
      <c r="W82" s="959"/>
      <c r="X82" s="959"/>
      <c r="Y82" s="959"/>
      <c r="Z82" s="959"/>
      <c r="AA82" s="959"/>
      <c r="AB82" s="959"/>
      <c r="AC82" s="959"/>
      <c r="AD82" s="959"/>
      <c r="AE82" s="959"/>
      <c r="AF82" s="959"/>
      <c r="AG82" s="959"/>
      <c r="AH82" s="959"/>
      <c r="AI82" s="959"/>
      <c r="AJ82" s="959"/>
      <c r="AK82" s="959"/>
      <c r="AL82" s="959"/>
      <c r="AM82" s="959"/>
      <c r="AN82" s="959"/>
      <c r="AO82" s="959"/>
      <c r="AP82" s="959"/>
      <c r="AQ82" s="959"/>
      <c r="AR82" s="959"/>
      <c r="AS82" s="959"/>
      <c r="AT82" s="959"/>
      <c r="AU82" s="959"/>
      <c r="AV82" s="959"/>
      <c r="AW82" s="959"/>
      <c r="AX82" s="959"/>
      <c r="AY82" s="959"/>
      <c r="AZ82" s="959"/>
      <c r="BA82" s="959"/>
      <c r="BB82" s="959"/>
      <c r="BC82" s="959"/>
      <c r="BD82" s="959"/>
      <c r="BE82" s="959"/>
      <c r="BF82" s="959"/>
      <c r="BG82" s="959"/>
      <c r="BH82" s="959"/>
    </row>
    <row r="83" spans="2:60" s="53" customFormat="1" ht="20.25" customHeight="1" x14ac:dyDescent="0.25">
      <c r="B83" s="49"/>
      <c r="C83" s="49"/>
      <c r="D83" s="49"/>
      <c r="E83" s="49"/>
      <c r="F83" s="49"/>
      <c r="G83" s="49"/>
      <c r="H83" s="49"/>
      <c r="I83" s="49"/>
      <c r="J83" s="49"/>
      <c r="K83" s="49"/>
      <c r="L83" s="960" t="s">
        <v>74</v>
      </c>
      <c r="M83" s="960"/>
      <c r="N83" s="959"/>
      <c r="O83" s="959"/>
      <c r="P83" s="959"/>
      <c r="Q83" s="959"/>
      <c r="R83" s="959"/>
      <c r="S83" s="959"/>
      <c r="T83" s="959"/>
      <c r="U83" s="959"/>
      <c r="V83" s="959"/>
      <c r="W83" s="959"/>
      <c r="X83" s="959"/>
      <c r="Y83" s="959"/>
      <c r="Z83" s="959"/>
      <c r="AA83" s="959"/>
      <c r="AB83" s="959"/>
      <c r="AC83" s="959"/>
      <c r="AD83" s="959"/>
      <c r="AE83" s="959"/>
      <c r="AF83" s="959"/>
      <c r="AG83" s="959"/>
      <c r="AH83" s="959"/>
      <c r="AI83" s="959"/>
      <c r="AJ83" s="959"/>
      <c r="AK83" s="959"/>
      <c r="AL83" s="959"/>
      <c r="AM83" s="959"/>
      <c r="AN83" s="959"/>
      <c r="AO83" s="959"/>
      <c r="AP83" s="959"/>
      <c r="AQ83" s="959"/>
      <c r="AR83" s="959"/>
      <c r="AS83" s="959"/>
      <c r="AT83" s="959"/>
      <c r="AU83" s="959"/>
      <c r="AV83" s="959"/>
      <c r="AW83" s="959"/>
      <c r="AX83" s="959"/>
      <c r="AY83" s="959"/>
      <c r="AZ83" s="959"/>
      <c r="BA83" s="959"/>
      <c r="BB83" s="959"/>
      <c r="BC83" s="959"/>
      <c r="BD83" s="959"/>
      <c r="BE83" s="959"/>
      <c r="BF83" s="959"/>
      <c r="BG83" s="959"/>
      <c r="BH83" s="959"/>
    </row>
    <row r="84" spans="2:60" s="53" customFormat="1" ht="20.25" customHeight="1" x14ac:dyDescent="0.25">
      <c r="B84" s="49"/>
      <c r="C84" s="49"/>
      <c r="D84" s="49"/>
      <c r="E84" s="49"/>
      <c r="F84" s="49"/>
      <c r="G84" s="49"/>
      <c r="H84" s="49"/>
      <c r="I84" s="49"/>
      <c r="J84" s="49"/>
      <c r="K84" s="49"/>
      <c r="L84" s="960"/>
      <c r="M84" s="960"/>
      <c r="N84" s="959"/>
      <c r="O84" s="959"/>
      <c r="P84" s="959"/>
      <c r="Q84" s="959"/>
      <c r="R84" s="959"/>
      <c r="S84" s="959"/>
      <c r="T84" s="959"/>
      <c r="U84" s="959"/>
      <c r="V84" s="959"/>
      <c r="W84" s="959"/>
      <c r="X84" s="959"/>
      <c r="Y84" s="959"/>
      <c r="Z84" s="959"/>
      <c r="AA84" s="959"/>
      <c r="AB84" s="959"/>
      <c r="AC84" s="959"/>
      <c r="AD84" s="959"/>
      <c r="AE84" s="959"/>
      <c r="AF84" s="959"/>
      <c r="AG84" s="959"/>
      <c r="AH84" s="959"/>
      <c r="AI84" s="959"/>
      <c r="AJ84" s="959"/>
      <c r="AK84" s="959"/>
      <c r="AL84" s="959"/>
      <c r="AM84" s="959"/>
      <c r="AN84" s="959"/>
      <c r="AO84" s="959"/>
      <c r="AP84" s="959"/>
      <c r="AQ84" s="959"/>
      <c r="AR84" s="959"/>
      <c r="AS84" s="959"/>
      <c r="AT84" s="959"/>
      <c r="AU84" s="959"/>
      <c r="AV84" s="959"/>
      <c r="AW84" s="959"/>
      <c r="AX84" s="959"/>
      <c r="AY84" s="959"/>
      <c r="AZ84" s="959"/>
      <c r="BA84" s="959"/>
      <c r="BB84" s="959"/>
      <c r="BC84" s="959"/>
      <c r="BD84" s="959"/>
      <c r="BE84" s="959"/>
      <c r="BF84" s="959"/>
      <c r="BG84" s="959"/>
      <c r="BH84" s="959"/>
    </row>
    <row r="85" spans="2:60" s="53" customFormat="1" ht="20.25" customHeight="1" x14ac:dyDescent="0.25">
      <c r="B85" s="49"/>
      <c r="C85" s="49"/>
      <c r="D85" s="49"/>
      <c r="E85" s="49"/>
      <c r="F85" s="49"/>
      <c r="G85" s="49"/>
      <c r="H85" s="49"/>
      <c r="I85" s="49"/>
      <c r="J85" s="49"/>
      <c r="K85" s="49"/>
      <c r="L85" s="960" t="s">
        <v>75</v>
      </c>
      <c r="M85" s="960"/>
      <c r="N85" s="959"/>
      <c r="O85" s="959"/>
      <c r="P85" s="959"/>
      <c r="Q85" s="959"/>
      <c r="R85" s="959"/>
      <c r="S85" s="959"/>
      <c r="T85" s="959"/>
      <c r="U85" s="959"/>
      <c r="V85" s="959"/>
      <c r="W85" s="959"/>
      <c r="X85" s="959"/>
      <c r="Y85" s="959"/>
      <c r="Z85" s="959"/>
      <c r="AA85" s="959"/>
      <c r="AB85" s="959"/>
      <c r="AC85" s="959"/>
      <c r="AD85" s="959"/>
      <c r="AE85" s="959"/>
      <c r="AF85" s="959"/>
      <c r="AG85" s="959"/>
      <c r="AH85" s="959"/>
      <c r="AI85" s="959"/>
      <c r="AJ85" s="959"/>
      <c r="AK85" s="959"/>
      <c r="AL85" s="959"/>
      <c r="AM85" s="959"/>
      <c r="AN85" s="959"/>
      <c r="AO85" s="959"/>
      <c r="AP85" s="959"/>
      <c r="AQ85" s="959"/>
      <c r="AR85" s="959"/>
      <c r="AS85" s="959"/>
      <c r="AT85" s="959"/>
      <c r="AU85" s="959"/>
      <c r="AV85" s="959"/>
      <c r="AW85" s="959"/>
      <c r="AX85" s="959"/>
      <c r="AY85" s="959"/>
      <c r="AZ85" s="959"/>
      <c r="BA85" s="959"/>
      <c r="BB85" s="959"/>
      <c r="BC85" s="959"/>
      <c r="BD85" s="959"/>
      <c r="BE85" s="959"/>
      <c r="BF85" s="959"/>
      <c r="BG85" s="959"/>
      <c r="BH85" s="959"/>
    </row>
    <row r="86" spans="2:60" s="53" customFormat="1" ht="20.25" customHeight="1" x14ac:dyDescent="0.25">
      <c r="B86" s="49"/>
      <c r="C86" s="49"/>
      <c r="D86" s="49"/>
      <c r="E86" s="49"/>
      <c r="F86" s="49"/>
      <c r="G86" s="49"/>
      <c r="H86" s="49"/>
      <c r="I86" s="49"/>
      <c r="J86" s="49"/>
      <c r="K86" s="49"/>
      <c r="L86" s="960"/>
      <c r="M86" s="960"/>
      <c r="N86" s="959"/>
      <c r="O86" s="959"/>
      <c r="P86" s="959"/>
      <c r="Q86" s="959"/>
      <c r="R86" s="959"/>
      <c r="S86" s="959"/>
      <c r="T86" s="959"/>
      <c r="U86" s="959"/>
      <c r="V86" s="959"/>
      <c r="W86" s="959"/>
      <c r="X86" s="959"/>
      <c r="Y86" s="959"/>
      <c r="Z86" s="959"/>
      <c r="AA86" s="959"/>
      <c r="AB86" s="959"/>
      <c r="AC86" s="959"/>
      <c r="AD86" s="959"/>
      <c r="AE86" s="959"/>
      <c r="AF86" s="959"/>
      <c r="AG86" s="959"/>
      <c r="AH86" s="959"/>
      <c r="AI86" s="959"/>
      <c r="AJ86" s="959"/>
      <c r="AK86" s="959"/>
      <c r="AL86" s="959"/>
      <c r="AM86" s="959"/>
      <c r="AN86" s="959"/>
      <c r="AO86" s="959"/>
      <c r="AP86" s="959"/>
      <c r="AQ86" s="959"/>
      <c r="AR86" s="959"/>
      <c r="AS86" s="959"/>
      <c r="AT86" s="959"/>
      <c r="AU86" s="959"/>
      <c r="AV86" s="959"/>
      <c r="AW86" s="959"/>
      <c r="AX86" s="959"/>
      <c r="AY86" s="959"/>
      <c r="AZ86" s="959"/>
      <c r="BA86" s="959"/>
      <c r="BB86" s="959"/>
      <c r="BC86" s="959"/>
      <c r="BD86" s="959"/>
      <c r="BE86" s="959"/>
      <c r="BF86" s="959"/>
      <c r="BG86" s="959"/>
      <c r="BH86" s="959"/>
    </row>
    <row r="87" spans="2:60" ht="20.25" customHeight="1" x14ac:dyDescent="0.25">
      <c r="L87" s="960" t="s">
        <v>90</v>
      </c>
      <c r="M87" s="960"/>
      <c r="N87" s="959"/>
      <c r="O87" s="959"/>
      <c r="P87" s="959"/>
      <c r="Q87" s="959"/>
      <c r="R87" s="959"/>
      <c r="S87" s="959"/>
      <c r="T87" s="959"/>
      <c r="U87" s="959"/>
      <c r="V87" s="959"/>
      <c r="W87" s="959"/>
      <c r="X87" s="959"/>
      <c r="Y87" s="959"/>
      <c r="Z87" s="959"/>
      <c r="AA87" s="959"/>
      <c r="AB87" s="959"/>
      <c r="AC87" s="959"/>
      <c r="AD87" s="959"/>
      <c r="AE87" s="959"/>
      <c r="AF87" s="959"/>
      <c r="AG87" s="959"/>
      <c r="AH87" s="959"/>
      <c r="AI87" s="959"/>
      <c r="AJ87" s="959"/>
      <c r="AK87" s="959"/>
      <c r="AL87" s="959"/>
      <c r="AM87" s="959"/>
      <c r="AN87" s="959"/>
      <c r="AO87" s="959"/>
      <c r="AP87" s="959"/>
      <c r="AQ87" s="959"/>
      <c r="AR87" s="959"/>
      <c r="AS87" s="959"/>
      <c r="AT87" s="959"/>
      <c r="AU87" s="959"/>
      <c r="AV87" s="959"/>
      <c r="AW87" s="959"/>
      <c r="AX87" s="959"/>
      <c r="AY87" s="959"/>
      <c r="AZ87" s="959"/>
      <c r="BA87" s="959"/>
      <c r="BB87" s="959"/>
      <c r="BC87" s="959"/>
      <c r="BD87" s="959"/>
      <c r="BE87" s="959"/>
      <c r="BF87" s="959"/>
      <c r="BG87" s="959"/>
      <c r="BH87" s="959"/>
    </row>
    <row r="88" spans="2:60" ht="20.25" customHeight="1" x14ac:dyDescent="0.25">
      <c r="L88" s="960"/>
      <c r="M88" s="960"/>
      <c r="N88" s="959"/>
      <c r="O88" s="959"/>
      <c r="P88" s="959"/>
      <c r="Q88" s="959"/>
      <c r="R88" s="959"/>
      <c r="S88" s="959"/>
      <c r="T88" s="959"/>
      <c r="U88" s="959"/>
      <c r="V88" s="959"/>
      <c r="W88" s="959"/>
      <c r="X88" s="959"/>
      <c r="Y88" s="959"/>
      <c r="Z88" s="959"/>
      <c r="AA88" s="959"/>
      <c r="AB88" s="959"/>
      <c r="AC88" s="959"/>
      <c r="AD88" s="959"/>
      <c r="AE88" s="959"/>
      <c r="AF88" s="959"/>
      <c r="AG88" s="959"/>
      <c r="AH88" s="959"/>
      <c r="AI88" s="959"/>
      <c r="AJ88" s="959"/>
      <c r="AK88" s="959"/>
      <c r="AL88" s="959"/>
      <c r="AM88" s="959"/>
      <c r="AN88" s="959"/>
      <c r="AO88" s="959"/>
      <c r="AP88" s="959"/>
      <c r="AQ88" s="959"/>
      <c r="AR88" s="959"/>
      <c r="AS88" s="959"/>
      <c r="AT88" s="959"/>
      <c r="AU88" s="959"/>
      <c r="AV88" s="959"/>
      <c r="AW88" s="959"/>
      <c r="AX88" s="959"/>
      <c r="AY88" s="959"/>
      <c r="AZ88" s="959"/>
      <c r="BA88" s="959"/>
      <c r="BB88" s="959"/>
      <c r="BC88" s="959"/>
      <c r="BD88" s="959"/>
      <c r="BE88" s="959"/>
      <c r="BF88" s="959"/>
      <c r="BG88" s="959"/>
      <c r="BH88" s="959"/>
    </row>
    <row r="89" spans="2:60" ht="20.25" customHeight="1" x14ac:dyDescent="0.25">
      <c r="L89" s="960" t="s">
        <v>91</v>
      </c>
      <c r="M89" s="960"/>
      <c r="N89" s="959"/>
      <c r="O89" s="959"/>
      <c r="P89" s="959"/>
      <c r="Q89" s="959"/>
      <c r="R89" s="959"/>
      <c r="S89" s="959"/>
      <c r="T89" s="959"/>
      <c r="U89" s="959"/>
      <c r="V89" s="959"/>
      <c r="W89" s="959"/>
      <c r="X89" s="959"/>
      <c r="Y89" s="959"/>
      <c r="Z89" s="959"/>
      <c r="AA89" s="959"/>
      <c r="AB89" s="959"/>
      <c r="AC89" s="959"/>
      <c r="AD89" s="959"/>
      <c r="AE89" s="959"/>
      <c r="AF89" s="959"/>
      <c r="AG89" s="959"/>
      <c r="AH89" s="959"/>
      <c r="AI89" s="959"/>
      <c r="AJ89" s="959"/>
      <c r="AK89" s="959"/>
      <c r="AL89" s="959"/>
      <c r="AM89" s="959"/>
      <c r="AN89" s="959"/>
      <c r="AO89" s="959"/>
      <c r="AP89" s="959"/>
      <c r="AQ89" s="959"/>
      <c r="AR89" s="959"/>
      <c r="AS89" s="959"/>
      <c r="AT89" s="959"/>
      <c r="AU89" s="959"/>
      <c r="AV89" s="959"/>
      <c r="AW89" s="959"/>
      <c r="AX89" s="959"/>
      <c r="AY89" s="959"/>
      <c r="AZ89" s="959"/>
      <c r="BA89" s="959"/>
      <c r="BB89" s="959"/>
      <c r="BC89" s="959"/>
      <c r="BD89" s="959"/>
      <c r="BE89" s="959"/>
      <c r="BF89" s="959"/>
      <c r="BG89" s="959"/>
      <c r="BH89" s="959"/>
    </row>
    <row r="90" spans="2:60" ht="20.25" customHeight="1" x14ac:dyDescent="0.25">
      <c r="L90" s="960"/>
      <c r="M90" s="960"/>
      <c r="N90" s="959"/>
      <c r="O90" s="959"/>
      <c r="P90" s="959"/>
      <c r="Q90" s="959"/>
      <c r="R90" s="959"/>
      <c r="S90" s="959"/>
      <c r="T90" s="959"/>
      <c r="U90" s="959"/>
      <c r="V90" s="959"/>
      <c r="W90" s="959"/>
      <c r="X90" s="959"/>
      <c r="Y90" s="959"/>
      <c r="Z90" s="959"/>
      <c r="AA90" s="959"/>
      <c r="AB90" s="959"/>
      <c r="AC90" s="959"/>
      <c r="AD90" s="959"/>
      <c r="AE90" s="959"/>
      <c r="AF90" s="959"/>
      <c r="AG90" s="959"/>
      <c r="AH90" s="959"/>
      <c r="AI90" s="959"/>
      <c r="AJ90" s="959"/>
      <c r="AK90" s="959"/>
      <c r="AL90" s="959"/>
      <c r="AM90" s="959"/>
      <c r="AN90" s="959"/>
      <c r="AO90" s="959"/>
      <c r="AP90" s="959"/>
      <c r="AQ90" s="959"/>
      <c r="AR90" s="959"/>
      <c r="AS90" s="959"/>
      <c r="AT90" s="959"/>
      <c r="AU90" s="959"/>
      <c r="AV90" s="959"/>
      <c r="AW90" s="959"/>
      <c r="AX90" s="959"/>
      <c r="AY90" s="959"/>
      <c r="AZ90" s="959"/>
      <c r="BA90" s="959"/>
      <c r="BB90" s="959"/>
      <c r="BC90" s="959"/>
      <c r="BD90" s="959"/>
      <c r="BE90" s="959"/>
      <c r="BF90" s="959"/>
      <c r="BG90" s="959"/>
      <c r="BH90" s="959"/>
    </row>
    <row r="91" spans="2:60" ht="20.25" customHeight="1" x14ac:dyDescent="0.25">
      <c r="L91" s="960" t="s">
        <v>92</v>
      </c>
      <c r="M91" s="960"/>
      <c r="N91" s="959"/>
      <c r="O91" s="959"/>
      <c r="P91" s="959"/>
      <c r="Q91" s="959"/>
      <c r="R91" s="959"/>
      <c r="S91" s="959"/>
      <c r="T91" s="959"/>
      <c r="U91" s="959"/>
      <c r="V91" s="959"/>
      <c r="W91" s="959"/>
      <c r="X91" s="959"/>
      <c r="Y91" s="959"/>
      <c r="Z91" s="959"/>
      <c r="AA91" s="959"/>
      <c r="AB91" s="959"/>
      <c r="AC91" s="959"/>
      <c r="AD91" s="959"/>
      <c r="AE91" s="959"/>
      <c r="AF91" s="959"/>
      <c r="AG91" s="959"/>
      <c r="AH91" s="959"/>
      <c r="AI91" s="959"/>
      <c r="AJ91" s="959"/>
      <c r="AK91" s="959"/>
      <c r="AL91" s="959"/>
      <c r="AM91" s="959"/>
      <c r="AN91" s="959"/>
      <c r="AO91" s="959"/>
      <c r="AP91" s="959"/>
      <c r="AQ91" s="959"/>
      <c r="AR91" s="959"/>
      <c r="AS91" s="959"/>
      <c r="AT91" s="959"/>
      <c r="AU91" s="959"/>
      <c r="AV91" s="959"/>
      <c r="AW91" s="959"/>
      <c r="AX91" s="959"/>
      <c r="AY91" s="959"/>
      <c r="AZ91" s="959"/>
      <c r="BA91" s="959"/>
      <c r="BB91" s="959"/>
      <c r="BC91" s="959"/>
      <c r="BD91" s="959"/>
      <c r="BE91" s="959"/>
      <c r="BF91" s="959"/>
      <c r="BG91" s="959"/>
      <c r="BH91" s="959"/>
    </row>
    <row r="92" spans="2:60" ht="20.25" customHeight="1" x14ac:dyDescent="0.25">
      <c r="L92" s="960"/>
      <c r="M92" s="960"/>
      <c r="N92" s="959"/>
      <c r="O92" s="959"/>
      <c r="P92" s="959"/>
      <c r="Q92" s="959"/>
      <c r="R92" s="959"/>
      <c r="S92" s="959"/>
      <c r="T92" s="959"/>
      <c r="U92" s="959"/>
      <c r="V92" s="959"/>
      <c r="W92" s="959"/>
      <c r="X92" s="959"/>
      <c r="Y92" s="959"/>
      <c r="Z92" s="959"/>
      <c r="AA92" s="959"/>
      <c r="AB92" s="959"/>
      <c r="AC92" s="959"/>
      <c r="AD92" s="959"/>
      <c r="AE92" s="959"/>
      <c r="AF92" s="959"/>
      <c r="AG92" s="959"/>
      <c r="AH92" s="959"/>
      <c r="AI92" s="959"/>
      <c r="AJ92" s="959"/>
      <c r="AK92" s="959"/>
      <c r="AL92" s="959"/>
      <c r="AM92" s="959"/>
      <c r="AN92" s="959"/>
      <c r="AO92" s="959"/>
      <c r="AP92" s="959"/>
      <c r="AQ92" s="959"/>
      <c r="AR92" s="959"/>
      <c r="AS92" s="959"/>
      <c r="AT92" s="959"/>
      <c r="AU92" s="959"/>
      <c r="AV92" s="959"/>
      <c r="AW92" s="959"/>
      <c r="AX92" s="959"/>
      <c r="AY92" s="959"/>
      <c r="AZ92" s="959"/>
      <c r="BA92" s="959"/>
      <c r="BB92" s="959"/>
      <c r="BC92" s="959"/>
      <c r="BD92" s="959"/>
      <c r="BE92" s="959"/>
      <c r="BF92" s="959"/>
      <c r="BG92" s="959"/>
      <c r="BH92" s="959"/>
    </row>
    <row r="93" spans="2:60" ht="20.25" customHeight="1" x14ac:dyDescent="0.25">
      <c r="L93" s="960" t="s">
        <v>93</v>
      </c>
      <c r="M93" s="960"/>
      <c r="N93" s="959"/>
      <c r="O93" s="959"/>
      <c r="P93" s="959"/>
      <c r="Q93" s="959"/>
      <c r="R93" s="959"/>
      <c r="S93" s="959"/>
      <c r="T93" s="959"/>
      <c r="U93" s="959"/>
      <c r="V93" s="959"/>
      <c r="W93" s="959"/>
      <c r="X93" s="959"/>
      <c r="Y93" s="959"/>
      <c r="Z93" s="959"/>
      <c r="AA93" s="959"/>
      <c r="AB93" s="959"/>
      <c r="AC93" s="959"/>
      <c r="AD93" s="959"/>
      <c r="AE93" s="959"/>
      <c r="AF93" s="959"/>
      <c r="AG93" s="959"/>
      <c r="AH93" s="959"/>
      <c r="AI93" s="959"/>
      <c r="AJ93" s="959"/>
      <c r="AK93" s="959"/>
      <c r="AL93" s="959"/>
      <c r="AM93" s="959"/>
      <c r="AN93" s="959"/>
      <c r="AO93" s="959"/>
      <c r="AP93" s="959"/>
      <c r="AQ93" s="959"/>
      <c r="AR93" s="959"/>
      <c r="AS93" s="959"/>
      <c r="AT93" s="959"/>
      <c r="AU93" s="959"/>
      <c r="AV93" s="959"/>
      <c r="AW93" s="959"/>
      <c r="AX93" s="959"/>
      <c r="AY93" s="959"/>
      <c r="AZ93" s="959"/>
      <c r="BA93" s="959"/>
      <c r="BB93" s="959"/>
      <c r="BC93" s="959"/>
      <c r="BD93" s="959"/>
      <c r="BE93" s="959"/>
      <c r="BF93" s="959"/>
      <c r="BG93" s="959"/>
      <c r="BH93" s="959"/>
    </row>
    <row r="94" spans="2:60" ht="20.25" customHeight="1" x14ac:dyDescent="0.25">
      <c r="L94" s="960"/>
      <c r="M94" s="960"/>
      <c r="N94" s="959"/>
      <c r="O94" s="959"/>
      <c r="P94" s="959"/>
      <c r="Q94" s="959"/>
      <c r="R94" s="959"/>
      <c r="S94" s="959"/>
      <c r="T94" s="959"/>
      <c r="U94" s="959"/>
      <c r="V94" s="959"/>
      <c r="W94" s="959"/>
      <c r="X94" s="959"/>
      <c r="Y94" s="959"/>
      <c r="Z94" s="959"/>
      <c r="AA94" s="959"/>
      <c r="AB94" s="959"/>
      <c r="AC94" s="959"/>
      <c r="AD94" s="959"/>
      <c r="AE94" s="959"/>
      <c r="AF94" s="959"/>
      <c r="AG94" s="959"/>
      <c r="AH94" s="959"/>
      <c r="AI94" s="959"/>
      <c r="AJ94" s="959"/>
      <c r="AK94" s="959"/>
      <c r="AL94" s="959"/>
      <c r="AM94" s="959"/>
      <c r="AN94" s="959"/>
      <c r="AO94" s="959"/>
      <c r="AP94" s="959"/>
      <c r="AQ94" s="959"/>
      <c r="AR94" s="959"/>
      <c r="AS94" s="959"/>
      <c r="AT94" s="959"/>
      <c r="AU94" s="959"/>
      <c r="AV94" s="959"/>
      <c r="AW94" s="959"/>
      <c r="AX94" s="959"/>
      <c r="AY94" s="959"/>
      <c r="AZ94" s="959"/>
      <c r="BA94" s="959"/>
      <c r="BB94" s="959"/>
      <c r="BC94" s="959"/>
      <c r="BD94" s="959"/>
      <c r="BE94" s="959"/>
      <c r="BF94" s="959"/>
      <c r="BG94" s="959"/>
      <c r="BH94" s="959"/>
    </row>
    <row r="95" spans="2:60" ht="20.25" customHeight="1" x14ac:dyDescent="0.25">
      <c r="L95" s="960" t="s">
        <v>94</v>
      </c>
      <c r="M95" s="960"/>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959"/>
      <c r="AY95" s="959"/>
      <c r="AZ95" s="959"/>
      <c r="BA95" s="959"/>
      <c r="BB95" s="959"/>
      <c r="BC95" s="959"/>
      <c r="BD95" s="959"/>
      <c r="BE95" s="959"/>
      <c r="BF95" s="959"/>
      <c r="BG95" s="959"/>
      <c r="BH95" s="959"/>
    </row>
    <row r="96" spans="2:60" ht="20.25" customHeight="1" x14ac:dyDescent="0.25">
      <c r="L96" s="960"/>
      <c r="M96" s="960"/>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959"/>
      <c r="AY96" s="959"/>
      <c r="AZ96" s="959"/>
      <c r="BA96" s="959"/>
      <c r="BB96" s="959"/>
      <c r="BC96" s="959"/>
      <c r="BD96" s="959"/>
      <c r="BE96" s="959"/>
      <c r="BF96" s="959"/>
      <c r="BG96" s="959"/>
      <c r="BH96" s="959"/>
    </row>
    <row r="99" spans="1:150" s="32" customFormat="1" ht="20.25" customHeight="1" x14ac:dyDescent="0.2">
      <c r="B99" s="990" t="s">
        <v>130</v>
      </c>
      <c r="C99" s="990"/>
      <c r="D99" s="990"/>
      <c r="E99" s="990"/>
      <c r="F99" s="990"/>
      <c r="G99" s="990"/>
      <c r="H99" s="990"/>
      <c r="I99" s="990"/>
      <c r="J99" s="990"/>
      <c r="K99" s="990"/>
      <c r="L99" s="990"/>
      <c r="M99" s="990"/>
      <c r="N99" s="990"/>
      <c r="O99" s="990"/>
      <c r="P99" s="990"/>
      <c r="Q99" s="990"/>
      <c r="R99" s="990"/>
      <c r="S99" s="990"/>
      <c r="T99" s="990"/>
      <c r="U99" s="990"/>
      <c r="V99" s="990"/>
      <c r="W99" s="990"/>
      <c r="X99" s="990"/>
      <c r="Y99" s="990"/>
      <c r="Z99" s="990"/>
      <c r="AA99" s="990"/>
      <c r="AB99" s="990"/>
      <c r="AC99" s="990"/>
      <c r="AD99" s="990"/>
      <c r="AE99" s="990"/>
      <c r="AF99" s="990"/>
      <c r="AG99" s="990"/>
      <c r="AH99" s="990"/>
      <c r="AI99" s="990"/>
      <c r="AJ99" s="990"/>
      <c r="AK99" s="990"/>
      <c r="AL99" s="990"/>
      <c r="AM99" s="990"/>
      <c r="AN99" s="990"/>
      <c r="AO99" s="990"/>
      <c r="AP99" s="990"/>
      <c r="AQ99" s="990"/>
      <c r="AR99" s="990"/>
      <c r="AS99" s="990"/>
      <c r="AT99" s="990"/>
      <c r="AU99" s="990"/>
      <c r="AV99" s="990"/>
      <c r="AW99" s="990"/>
      <c r="AX99" s="990"/>
      <c r="AY99" s="990"/>
      <c r="AZ99" s="990"/>
      <c r="BA99" s="990"/>
      <c r="BB99" s="990"/>
      <c r="BC99" s="990"/>
      <c r="BD99" s="990"/>
      <c r="BE99" s="990"/>
      <c r="BF99" s="990"/>
      <c r="BG99" s="990"/>
      <c r="BH99" s="990"/>
    </row>
    <row r="100" spans="1:150" ht="20.25" customHeight="1" x14ac:dyDescent="0.25">
      <c r="B100" s="990"/>
      <c r="C100" s="990"/>
      <c r="D100" s="990"/>
      <c r="E100" s="990"/>
      <c r="F100" s="990"/>
      <c r="G100" s="990"/>
      <c r="H100" s="990"/>
      <c r="I100" s="990"/>
      <c r="J100" s="990"/>
      <c r="K100" s="990"/>
      <c r="L100" s="990"/>
      <c r="M100" s="990"/>
      <c r="N100" s="990"/>
      <c r="O100" s="990"/>
      <c r="P100" s="990"/>
      <c r="Q100" s="990"/>
      <c r="R100" s="990"/>
      <c r="S100" s="990"/>
      <c r="T100" s="990"/>
      <c r="U100" s="990"/>
      <c r="V100" s="990"/>
      <c r="W100" s="990"/>
      <c r="X100" s="990"/>
      <c r="Y100" s="990"/>
      <c r="Z100" s="990"/>
      <c r="AA100" s="990"/>
      <c r="AB100" s="990"/>
      <c r="AC100" s="990"/>
      <c r="AD100" s="990"/>
      <c r="AE100" s="990"/>
      <c r="AF100" s="990"/>
      <c r="AG100" s="990"/>
      <c r="AH100" s="990"/>
      <c r="AI100" s="990"/>
      <c r="AJ100" s="990"/>
      <c r="AK100" s="990"/>
      <c r="AL100" s="990"/>
      <c r="AM100" s="990"/>
      <c r="AN100" s="990"/>
      <c r="AO100" s="990"/>
      <c r="AP100" s="990"/>
      <c r="AQ100" s="990"/>
      <c r="AR100" s="990"/>
      <c r="AS100" s="990"/>
      <c r="AT100" s="990"/>
      <c r="AU100" s="990"/>
      <c r="AV100" s="990"/>
      <c r="AW100" s="990"/>
      <c r="AX100" s="990"/>
      <c r="AY100" s="990"/>
      <c r="AZ100" s="990"/>
      <c r="BA100" s="990"/>
      <c r="BB100" s="990"/>
      <c r="BC100" s="990"/>
      <c r="BD100" s="990"/>
      <c r="BE100" s="990"/>
      <c r="BF100" s="990"/>
      <c r="BG100" s="990"/>
      <c r="BH100" s="990"/>
    </row>
    <row r="101" spans="1:150" s="48" customFormat="1" ht="20.25" customHeight="1" x14ac:dyDescent="0.2"/>
    <row r="102" spans="1:150" s="48" customFormat="1" ht="20.25" customHeight="1" x14ac:dyDescent="0.2">
      <c r="B102" s="277" t="s">
        <v>10</v>
      </c>
    </row>
    <row r="103" spans="1:150" s="48" customFormat="1" ht="20.25" customHeight="1" x14ac:dyDescent="0.2">
      <c r="E103" s="988"/>
      <c r="F103" s="988"/>
      <c r="G103" s="988"/>
      <c r="H103" s="988"/>
      <c r="I103" s="988"/>
      <c r="J103" s="988"/>
      <c r="K103" s="988"/>
      <c r="L103" s="988"/>
      <c r="M103" s="988"/>
      <c r="N103" s="988"/>
      <c r="O103" s="988"/>
      <c r="P103" s="988"/>
      <c r="Q103" s="988"/>
      <c r="R103" s="988"/>
      <c r="S103" s="988"/>
      <c r="T103" s="988"/>
      <c r="U103" s="988"/>
      <c r="V103" s="988"/>
      <c r="W103" s="988"/>
      <c r="X103" s="988"/>
      <c r="Y103" s="988"/>
      <c r="Z103" s="988"/>
      <c r="AA103" s="988"/>
      <c r="AB103" s="988"/>
      <c r="AC103" s="988"/>
      <c r="AD103" s="988"/>
      <c r="AE103" s="988"/>
      <c r="AF103" s="988"/>
      <c r="AG103" s="988"/>
      <c r="AH103" s="988"/>
      <c r="AI103" s="988"/>
      <c r="AJ103" s="988"/>
      <c r="AK103" s="988"/>
      <c r="AL103" s="988"/>
      <c r="AM103" s="988"/>
      <c r="AN103" s="988"/>
      <c r="AO103" s="988"/>
      <c r="AP103" s="988"/>
      <c r="AQ103" s="988"/>
      <c r="AR103" s="988"/>
      <c r="AS103" s="988"/>
      <c r="AT103" s="988"/>
      <c r="AU103" s="988"/>
      <c r="AV103" s="988"/>
      <c r="AW103" s="988"/>
    </row>
    <row r="104" spans="1:150" ht="20.25" customHeight="1" x14ac:dyDescent="0.25">
      <c r="B104" s="52" t="s">
        <v>12</v>
      </c>
      <c r="E104" s="989"/>
      <c r="F104" s="989"/>
      <c r="G104" s="989"/>
      <c r="H104" s="989"/>
      <c r="I104" s="989"/>
      <c r="J104" s="989"/>
      <c r="K104" s="989"/>
      <c r="L104" s="989"/>
      <c r="M104" s="989"/>
      <c r="N104" s="989"/>
      <c r="O104" s="989"/>
      <c r="P104" s="989"/>
      <c r="Q104" s="989"/>
      <c r="R104" s="989"/>
      <c r="S104" s="989"/>
      <c r="T104" s="989"/>
      <c r="U104" s="989"/>
      <c r="V104" s="989"/>
      <c r="W104" s="989"/>
      <c r="X104" s="989"/>
      <c r="Y104" s="989"/>
      <c r="Z104" s="989"/>
      <c r="AA104" s="989"/>
      <c r="AB104" s="989"/>
      <c r="AC104" s="989"/>
      <c r="AD104" s="989"/>
      <c r="AE104" s="989"/>
      <c r="AF104" s="989"/>
      <c r="AG104" s="989"/>
      <c r="AH104" s="989"/>
      <c r="AI104" s="989"/>
      <c r="AJ104" s="989"/>
      <c r="AK104" s="989"/>
      <c r="AL104" s="989"/>
      <c r="AM104" s="989"/>
      <c r="AN104" s="989"/>
      <c r="AO104" s="989"/>
      <c r="AP104" s="989"/>
      <c r="AQ104" s="989"/>
      <c r="AR104" s="989"/>
      <c r="AS104" s="989"/>
      <c r="AT104" s="989"/>
      <c r="AU104" s="989"/>
      <c r="AV104" s="989"/>
      <c r="AW104" s="989"/>
      <c r="AY104" s="52" t="s">
        <v>11</v>
      </c>
      <c r="BA104" s="985"/>
      <c r="BB104" s="986"/>
      <c r="BC104" s="986"/>
      <c r="BD104" s="986"/>
      <c r="BE104" s="986"/>
      <c r="BF104" s="986"/>
      <c r="BG104" s="986"/>
      <c r="BH104" s="987"/>
    </row>
    <row r="105" spans="1:150" s="48" customFormat="1" ht="20.25" customHeight="1" x14ac:dyDescent="0.25">
      <c r="A105" s="52"/>
    </row>
    <row r="106" spans="1:150" s="48" customFormat="1" ht="18" x14ac:dyDescent="0.25">
      <c r="A106" s="52"/>
      <c r="B106" s="983" t="s">
        <v>267</v>
      </c>
      <c r="C106" s="984"/>
      <c r="D106" s="984"/>
      <c r="E106" s="984"/>
      <c r="F106" s="984"/>
      <c r="G106" s="984"/>
      <c r="H106" s="984"/>
      <c r="I106" s="984"/>
      <c r="J106" s="984"/>
      <c r="K106" s="984"/>
      <c r="L106" s="984"/>
      <c r="M106" s="984"/>
      <c r="N106" s="984"/>
      <c r="O106" s="984"/>
      <c r="P106" s="984"/>
      <c r="Q106" s="984"/>
      <c r="R106" s="984"/>
      <c r="S106" s="984"/>
      <c r="T106" s="984"/>
      <c r="U106" s="984"/>
      <c r="V106" s="984"/>
      <c r="W106" s="984"/>
      <c r="X106" s="984"/>
      <c r="Y106" s="984"/>
      <c r="Z106" s="984"/>
      <c r="AA106" s="984"/>
      <c r="AB106" s="984"/>
      <c r="AC106" s="984"/>
      <c r="AD106" s="984"/>
      <c r="AE106" s="984"/>
      <c r="AF106" s="984"/>
      <c r="AG106" s="984"/>
      <c r="AH106" s="984"/>
      <c r="AI106" s="984"/>
      <c r="AJ106" s="984"/>
      <c r="AK106" s="984"/>
      <c r="AL106" s="984"/>
      <c r="AM106" s="984"/>
      <c r="AN106" s="984"/>
      <c r="AO106" s="984"/>
      <c r="AP106" s="984"/>
      <c r="AQ106" s="984"/>
      <c r="AR106" s="984"/>
      <c r="AS106" s="984"/>
      <c r="AT106" s="984"/>
      <c r="AU106" s="984"/>
      <c r="AV106" s="984"/>
      <c r="AW106" s="984"/>
      <c r="AX106" s="984"/>
      <c r="AY106" s="984"/>
      <c r="AZ106" s="984"/>
      <c r="BA106" s="984"/>
      <c r="BB106" s="984"/>
      <c r="BC106" s="984"/>
      <c r="BD106" s="984"/>
      <c r="BE106" s="984"/>
      <c r="BF106" s="984"/>
      <c r="BG106" s="984"/>
      <c r="BH106" s="98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c r="EA106" s="104"/>
      <c r="EB106" s="104"/>
      <c r="EC106" s="104"/>
      <c r="ED106" s="104"/>
      <c r="EE106" s="104"/>
      <c r="EF106" s="104"/>
      <c r="EG106" s="104"/>
      <c r="EH106" s="104"/>
      <c r="EI106" s="104"/>
      <c r="EJ106" s="104"/>
      <c r="EK106" s="104"/>
      <c r="EL106" s="104"/>
      <c r="EM106" s="104"/>
      <c r="EN106" s="104"/>
      <c r="EO106" s="104"/>
      <c r="EP106" s="104"/>
      <c r="EQ106" s="104"/>
      <c r="ER106" s="104"/>
      <c r="ES106" s="104"/>
      <c r="ET106" s="105"/>
    </row>
    <row r="107" spans="1:150" s="48" customFormat="1" ht="18" customHeight="1" x14ac:dyDescent="0.25">
      <c r="A107" s="52"/>
      <c r="B107" s="984"/>
      <c r="C107" s="984"/>
      <c r="D107" s="984"/>
      <c r="E107" s="984"/>
      <c r="F107" s="984"/>
      <c r="G107" s="984"/>
      <c r="H107" s="984"/>
      <c r="I107" s="984"/>
      <c r="J107" s="984"/>
      <c r="K107" s="984"/>
      <c r="L107" s="984"/>
      <c r="M107" s="984"/>
      <c r="N107" s="984"/>
      <c r="O107" s="984"/>
      <c r="P107" s="984"/>
      <c r="Q107" s="984"/>
      <c r="R107" s="984"/>
      <c r="S107" s="984"/>
      <c r="T107" s="984"/>
      <c r="U107" s="984"/>
      <c r="V107" s="984"/>
      <c r="W107" s="984"/>
      <c r="X107" s="984"/>
      <c r="Y107" s="984"/>
      <c r="Z107" s="984"/>
      <c r="AA107" s="984"/>
      <c r="AB107" s="984"/>
      <c r="AC107" s="984"/>
      <c r="AD107" s="984"/>
      <c r="AE107" s="984"/>
      <c r="AF107" s="984"/>
      <c r="AG107" s="984"/>
      <c r="AH107" s="984"/>
      <c r="AI107" s="984"/>
      <c r="AJ107" s="984"/>
      <c r="AK107" s="984"/>
      <c r="AL107" s="984"/>
      <c r="AM107" s="984"/>
      <c r="AN107" s="984"/>
      <c r="AO107" s="984"/>
      <c r="AP107" s="984"/>
      <c r="AQ107" s="984"/>
      <c r="AR107" s="984"/>
      <c r="AS107" s="984"/>
      <c r="AT107" s="984"/>
      <c r="AU107" s="984"/>
      <c r="AV107" s="984"/>
      <c r="AW107" s="984"/>
      <c r="AX107" s="984"/>
      <c r="AY107" s="984"/>
      <c r="AZ107" s="984"/>
      <c r="BA107" s="984"/>
      <c r="BB107" s="984"/>
      <c r="BC107" s="984"/>
      <c r="BD107" s="984"/>
      <c r="BE107" s="984"/>
      <c r="BF107" s="984"/>
      <c r="BG107" s="984"/>
      <c r="BH107" s="984"/>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105"/>
    </row>
    <row r="108" spans="1:150" s="48" customFormat="1" ht="70.5" customHeight="1" thickBot="1" x14ac:dyDescent="0.3">
      <c r="A108" s="52"/>
      <c r="B108" s="984"/>
      <c r="C108" s="984"/>
      <c r="D108" s="984"/>
      <c r="E108" s="984"/>
      <c r="F108" s="984"/>
      <c r="G108" s="984"/>
      <c r="H108" s="984"/>
      <c r="I108" s="984"/>
      <c r="J108" s="984"/>
      <c r="K108" s="984"/>
      <c r="L108" s="984"/>
      <c r="M108" s="984"/>
      <c r="N108" s="984"/>
      <c r="O108" s="984"/>
      <c r="P108" s="984"/>
      <c r="Q108" s="984"/>
      <c r="R108" s="984"/>
      <c r="S108" s="984"/>
      <c r="T108" s="984"/>
      <c r="U108" s="984"/>
      <c r="V108" s="984"/>
      <c r="W108" s="984"/>
      <c r="X108" s="984"/>
      <c r="Y108" s="984"/>
      <c r="Z108" s="984"/>
      <c r="AA108" s="984"/>
      <c r="AB108" s="984"/>
      <c r="AC108" s="984"/>
      <c r="AD108" s="984"/>
      <c r="AE108" s="984"/>
      <c r="AF108" s="984"/>
      <c r="AG108" s="984"/>
      <c r="AH108" s="984"/>
      <c r="AI108" s="984"/>
      <c r="AJ108" s="984"/>
      <c r="AK108" s="984"/>
      <c r="AL108" s="984"/>
      <c r="AM108" s="984"/>
      <c r="AN108" s="984"/>
      <c r="AO108" s="984"/>
      <c r="AP108" s="984"/>
      <c r="AQ108" s="984"/>
      <c r="AR108" s="984"/>
      <c r="AS108" s="984"/>
      <c r="AT108" s="984"/>
      <c r="AU108" s="984"/>
      <c r="AV108" s="984"/>
      <c r="AW108" s="984"/>
      <c r="AX108" s="984"/>
      <c r="AY108" s="984"/>
      <c r="AZ108" s="984"/>
      <c r="BA108" s="984"/>
      <c r="BB108" s="984"/>
      <c r="BC108" s="984"/>
      <c r="BD108" s="984"/>
      <c r="BE108" s="984"/>
      <c r="BF108" s="984"/>
      <c r="BG108" s="984"/>
      <c r="BH108" s="984"/>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105"/>
    </row>
    <row r="109" spans="1:150" s="48" customFormat="1" ht="21.75" customHeight="1" x14ac:dyDescent="0.25">
      <c r="A109" s="52"/>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955" t="s">
        <v>13</v>
      </c>
      <c r="AQ109" s="956"/>
      <c r="AR109" s="956"/>
      <c r="AS109" s="956"/>
      <c r="AT109" s="956"/>
      <c r="AU109" s="956"/>
      <c r="AV109" s="956"/>
      <c r="AW109" s="956"/>
      <c r="AX109" s="956"/>
      <c r="AY109" s="956"/>
      <c r="AZ109" s="956"/>
      <c r="BA109" s="956"/>
      <c r="BB109" s="956"/>
      <c r="BC109" s="956"/>
      <c r="BD109" s="956"/>
      <c r="BE109" s="956"/>
      <c r="BF109" s="956"/>
      <c r="BG109" s="956"/>
      <c r="BH109" s="957"/>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106"/>
    </row>
    <row r="110" spans="1:150" ht="20.25" customHeight="1" x14ac:dyDescent="0.25">
      <c r="B110" s="104" t="s">
        <v>69</v>
      </c>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974" t="s">
        <v>14</v>
      </c>
      <c r="AQ110" s="975"/>
      <c r="AR110" s="975"/>
      <c r="AS110" s="975"/>
      <c r="AT110" s="975"/>
      <c r="AU110" s="975"/>
      <c r="AV110" s="975"/>
      <c r="AW110" s="975"/>
      <c r="AX110" s="975"/>
      <c r="AY110" s="975"/>
      <c r="AZ110" s="975"/>
      <c r="BA110" s="975"/>
      <c r="BB110" s="975"/>
      <c r="BC110" s="975"/>
      <c r="BD110" s="975"/>
      <c r="BE110" s="975"/>
      <c r="BF110" s="975"/>
      <c r="BG110" s="975"/>
      <c r="BH110" s="976"/>
    </row>
    <row r="111" spans="1:150" ht="20.25" customHeight="1" x14ac:dyDescent="0.25">
      <c r="B111" s="104"/>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977"/>
      <c r="AQ111" s="978"/>
      <c r="AR111" s="978"/>
      <c r="AS111" s="978"/>
      <c r="AT111" s="978"/>
      <c r="AU111" s="978"/>
      <c r="AV111" s="978"/>
      <c r="AW111" s="978"/>
      <c r="AX111" s="978"/>
      <c r="AY111" s="978"/>
      <c r="AZ111" s="978"/>
      <c r="BA111" s="978"/>
      <c r="BB111" s="978"/>
      <c r="BC111" s="978"/>
      <c r="BD111" s="978"/>
      <c r="BE111" s="978"/>
      <c r="BF111" s="978"/>
      <c r="BG111" s="978"/>
      <c r="BH111" s="979"/>
    </row>
    <row r="112" spans="1:150" ht="20.25" customHeight="1" x14ac:dyDescent="0.25">
      <c r="B112" s="104"/>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977"/>
      <c r="AQ112" s="978"/>
      <c r="AR112" s="978"/>
      <c r="AS112" s="978"/>
      <c r="AT112" s="978"/>
      <c r="AU112" s="978"/>
      <c r="AV112" s="978"/>
      <c r="AW112" s="978"/>
      <c r="AX112" s="978"/>
      <c r="AY112" s="978"/>
      <c r="AZ112" s="978"/>
      <c r="BA112" s="978"/>
      <c r="BB112" s="978"/>
      <c r="BC112" s="978"/>
      <c r="BD112" s="978"/>
      <c r="BE112" s="978"/>
      <c r="BF112" s="978"/>
      <c r="BG112" s="978"/>
      <c r="BH112" s="979"/>
    </row>
    <row r="113" spans="2:60" ht="20.25" customHeight="1" thickBot="1" x14ac:dyDescent="0.3">
      <c r="B113" s="970"/>
      <c r="C113" s="971"/>
      <c r="D113" s="971"/>
      <c r="E113" s="971"/>
      <c r="F113" s="971"/>
      <c r="G113" s="971"/>
      <c r="H113" s="971"/>
      <c r="I113" s="971"/>
      <c r="J113" s="971"/>
      <c r="K113" s="971"/>
      <c r="L113" s="971"/>
      <c r="M113" s="971"/>
      <c r="N113" s="971"/>
      <c r="O113" s="971"/>
      <c r="P113" s="971"/>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980"/>
      <c r="AQ113" s="981"/>
      <c r="AR113" s="981"/>
      <c r="AS113" s="981"/>
      <c r="AT113" s="981"/>
      <c r="AU113" s="981"/>
      <c r="AV113" s="981"/>
      <c r="AW113" s="981"/>
      <c r="AX113" s="981"/>
      <c r="AY113" s="981"/>
      <c r="AZ113" s="981"/>
      <c r="BA113" s="981"/>
      <c r="BB113" s="981"/>
      <c r="BC113" s="981"/>
      <c r="BD113" s="981"/>
      <c r="BE113" s="981"/>
      <c r="BF113" s="981"/>
      <c r="BG113" s="981"/>
      <c r="BH113" s="982"/>
    </row>
    <row r="114" spans="2:60" ht="20.25" customHeight="1" x14ac:dyDescent="0.25">
      <c r="B114" s="970"/>
      <c r="C114" s="971"/>
      <c r="D114" s="971"/>
      <c r="E114" s="971"/>
      <c r="F114" s="971"/>
      <c r="G114" s="971"/>
      <c r="H114" s="971"/>
      <c r="I114" s="971"/>
      <c r="J114" s="971"/>
      <c r="K114" s="971"/>
      <c r="L114" s="971"/>
      <c r="M114" s="971"/>
      <c r="N114" s="971"/>
      <c r="O114" s="971"/>
      <c r="P114" s="971"/>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row>
    <row r="115" spans="2:60" s="48" customFormat="1" ht="20.25" customHeight="1" x14ac:dyDescent="0.2">
      <c r="R115" s="973"/>
      <c r="S115" s="973"/>
      <c r="T115" s="973"/>
      <c r="U115" s="973"/>
      <c r="V115" s="973"/>
      <c r="W115" s="973"/>
      <c r="X115" s="973"/>
      <c r="Y115" s="973"/>
      <c r="Z115" s="973"/>
      <c r="AA115" s="973"/>
      <c r="AB115" s="973"/>
      <c r="AC115" s="973"/>
      <c r="AD115" s="973"/>
      <c r="AE115" s="973"/>
      <c r="AF115" s="973"/>
      <c r="AG115" s="973"/>
      <c r="AH115" s="973"/>
      <c r="AI115" s="973"/>
      <c r="AJ115" s="973"/>
      <c r="AK115" s="973"/>
      <c r="AL115" s="973"/>
      <c r="AM115" s="973"/>
      <c r="AN115" s="973"/>
      <c r="AO115" s="973"/>
      <c r="AP115" s="973"/>
      <c r="AQ115" s="973"/>
      <c r="AR115" s="973"/>
      <c r="AS115" s="973"/>
      <c r="AT115" s="973"/>
      <c r="AU115" s="973"/>
    </row>
    <row r="116" spans="2:60" s="48" customFormat="1" ht="20.25" customHeight="1" x14ac:dyDescent="0.25">
      <c r="B116" s="156"/>
      <c r="C116" s="108"/>
      <c r="D116" s="108"/>
      <c r="E116" s="108"/>
      <c r="F116" s="108"/>
      <c r="G116" s="108"/>
      <c r="H116" s="108"/>
      <c r="I116" s="108"/>
      <c r="J116" s="108"/>
      <c r="K116" s="108"/>
      <c r="L116" s="108"/>
      <c r="M116" s="108"/>
      <c r="N116" s="108"/>
      <c r="O116" s="108"/>
      <c r="P116" s="108"/>
    </row>
    <row r="117" spans="2:60" ht="20.25" customHeight="1" x14ac:dyDescent="0.25">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row>
    <row r="118" spans="2:60" s="104" customFormat="1" ht="20.25" customHeight="1" x14ac:dyDescent="0.2"/>
    <row r="119" spans="2:60" s="104" customFormat="1" ht="20.25" customHeight="1" x14ac:dyDescent="0.2">
      <c r="B119" s="972"/>
      <c r="C119" s="526"/>
      <c r="D119" s="526"/>
      <c r="E119" s="526"/>
      <c r="F119" s="526"/>
      <c r="G119" s="526"/>
      <c r="H119" s="526"/>
      <c r="I119" s="526"/>
      <c r="J119" s="526"/>
      <c r="K119" s="526"/>
      <c r="L119" s="526"/>
      <c r="M119" s="526"/>
      <c r="N119" s="526"/>
      <c r="O119" s="526"/>
      <c r="P119" s="526"/>
      <c r="Q119" s="526"/>
      <c r="R119" s="526"/>
      <c r="S119" s="526"/>
      <c r="T119" s="526"/>
      <c r="U119" s="526"/>
      <c r="V119" s="526"/>
      <c r="W119" s="526"/>
      <c r="X119" s="526"/>
      <c r="Y119" s="526"/>
      <c r="Z119" s="526"/>
      <c r="AA119" s="526"/>
      <c r="AB119" s="526"/>
      <c r="AC119" s="526"/>
      <c r="AD119" s="526"/>
      <c r="AE119" s="526"/>
      <c r="AF119" s="526"/>
      <c r="AG119" s="526"/>
      <c r="AH119" s="526"/>
      <c r="AI119" s="526"/>
      <c r="AJ119" s="526"/>
      <c r="AK119" s="526"/>
      <c r="AL119" s="526"/>
      <c r="AM119" s="526"/>
      <c r="AN119" s="526"/>
      <c r="AO119" s="526"/>
      <c r="AP119" s="526"/>
      <c r="AQ119" s="526"/>
      <c r="AR119" s="526"/>
      <c r="AS119" s="526"/>
      <c r="AT119" s="526"/>
      <c r="AU119" s="526"/>
      <c r="AV119" s="526"/>
      <c r="AW119" s="526"/>
      <c r="AX119" s="526"/>
      <c r="AY119" s="526"/>
      <c r="AZ119" s="526"/>
      <c r="BA119" s="526"/>
      <c r="BB119" s="526"/>
      <c r="BC119" s="526"/>
      <c r="BD119" s="526"/>
      <c r="BE119" s="526"/>
      <c r="BF119" s="526"/>
      <c r="BG119" s="526"/>
      <c r="BH119" s="526"/>
    </row>
    <row r="120" spans="2:60" ht="20.25" customHeight="1" x14ac:dyDescent="0.25">
      <c r="B120" s="526"/>
      <c r="C120" s="526"/>
      <c r="D120" s="526"/>
      <c r="E120" s="526"/>
      <c r="F120" s="526"/>
      <c r="G120" s="526"/>
      <c r="H120" s="526"/>
      <c r="I120" s="526"/>
      <c r="J120" s="526"/>
      <c r="K120" s="526"/>
      <c r="L120" s="526"/>
      <c r="M120" s="526"/>
      <c r="N120" s="526"/>
      <c r="O120" s="526"/>
      <c r="P120" s="526"/>
      <c r="Q120" s="526"/>
      <c r="R120" s="526"/>
      <c r="S120" s="526"/>
      <c r="T120" s="526"/>
      <c r="U120" s="526"/>
      <c r="V120" s="526"/>
      <c r="W120" s="526"/>
      <c r="X120" s="526"/>
      <c r="Y120" s="526"/>
      <c r="Z120" s="526"/>
      <c r="AA120" s="526"/>
      <c r="AB120" s="526"/>
      <c r="AC120" s="526"/>
      <c r="AD120" s="526"/>
      <c r="AE120" s="526"/>
      <c r="AF120" s="526"/>
      <c r="AG120" s="526"/>
      <c r="AH120" s="526"/>
      <c r="AI120" s="526"/>
      <c r="AJ120" s="526"/>
      <c r="AK120" s="526"/>
      <c r="AL120" s="526"/>
      <c r="AM120" s="526"/>
      <c r="AN120" s="526"/>
      <c r="AO120" s="526"/>
      <c r="AP120" s="526"/>
      <c r="AQ120" s="526"/>
      <c r="AR120" s="526"/>
      <c r="AS120" s="526"/>
      <c r="AT120" s="526"/>
      <c r="AU120" s="526"/>
      <c r="AV120" s="526"/>
      <c r="AW120" s="526"/>
      <c r="AX120" s="526"/>
      <c r="AY120" s="526"/>
      <c r="AZ120" s="526"/>
      <c r="BA120" s="526"/>
      <c r="BB120" s="526"/>
      <c r="BC120" s="526"/>
      <c r="BD120" s="526"/>
      <c r="BE120" s="526"/>
      <c r="BF120" s="526"/>
      <c r="BG120" s="526"/>
      <c r="BH120" s="526"/>
    </row>
    <row r="121" spans="2:60" ht="20.25" customHeight="1" x14ac:dyDescent="0.25">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row>
    <row r="122" spans="2:60" ht="20.25" customHeight="1" x14ac:dyDescent="0.25">
      <c r="B122" s="970"/>
      <c r="C122" s="971"/>
      <c r="D122" s="971"/>
      <c r="E122" s="971"/>
      <c r="F122" s="971"/>
      <c r="G122" s="971"/>
      <c r="H122" s="971"/>
      <c r="I122" s="971"/>
      <c r="J122" s="971"/>
      <c r="K122" s="971"/>
      <c r="L122" s="971"/>
      <c r="M122" s="971"/>
      <c r="N122" s="971"/>
      <c r="O122" s="971"/>
      <c r="P122" s="971"/>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row>
    <row r="123" spans="2:60" s="48" customFormat="1" ht="20.25" customHeight="1" x14ac:dyDescent="0.25">
      <c r="B123" s="970"/>
      <c r="C123" s="971"/>
      <c r="D123" s="971"/>
      <c r="E123" s="971"/>
      <c r="F123" s="971"/>
      <c r="G123" s="971"/>
      <c r="H123" s="971"/>
      <c r="I123" s="971"/>
      <c r="J123" s="971"/>
      <c r="K123" s="971"/>
      <c r="L123" s="971"/>
      <c r="M123" s="971"/>
      <c r="N123" s="971"/>
      <c r="O123" s="971"/>
      <c r="P123" s="971"/>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row>
    <row r="124" spans="2:60" s="48" customFormat="1" ht="20.25" customHeight="1" x14ac:dyDescent="0.25">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row>
    <row r="125" spans="2:60" s="48" customFormat="1" ht="20.25" customHeight="1" x14ac:dyDescent="0.2"/>
    <row r="126" spans="2:60" s="48" customFormat="1" ht="20.25" customHeight="1" x14ac:dyDescent="0.2"/>
    <row r="127" spans="2:60" s="48" customFormat="1" ht="20.25" customHeight="1" x14ac:dyDescent="0.2"/>
    <row r="128" spans="2:60" s="48" customFormat="1" ht="20.25" customHeight="1" x14ac:dyDescent="0.2"/>
    <row r="129" s="48" customFormat="1" ht="20.25" customHeight="1" x14ac:dyDescent="0.2"/>
    <row r="130" s="48" customFormat="1" ht="20.25" customHeight="1" x14ac:dyDescent="0.2"/>
    <row r="131" s="48" customFormat="1" ht="20.25" customHeight="1" x14ac:dyDescent="0.2"/>
    <row r="132" s="48" customFormat="1" ht="20.25" customHeight="1" x14ac:dyDescent="0.2"/>
    <row r="133" s="48" customFormat="1" ht="20.25" customHeight="1" x14ac:dyDescent="0.2"/>
    <row r="134" s="48" customFormat="1" ht="20.25" customHeight="1" x14ac:dyDescent="0.2"/>
    <row r="135" s="48" customFormat="1" ht="20.25" customHeight="1" x14ac:dyDescent="0.2"/>
    <row r="136" s="48" customFormat="1" ht="20.25" customHeight="1" x14ac:dyDescent="0.2"/>
    <row r="137" s="48" customFormat="1" ht="20.25" customHeight="1" x14ac:dyDescent="0.2"/>
    <row r="138" s="48" customFormat="1" ht="20.25" customHeight="1" x14ac:dyDescent="0.2"/>
    <row r="139" s="48" customFormat="1" ht="20.25" customHeight="1" x14ac:dyDescent="0.2"/>
    <row r="140" s="48" customFormat="1" ht="20.25" customHeight="1" x14ac:dyDescent="0.2"/>
    <row r="141" s="48" customFormat="1" ht="20.25" customHeight="1" x14ac:dyDescent="0.2"/>
    <row r="142" s="48" customFormat="1" ht="20.25" customHeight="1" x14ac:dyDescent="0.2"/>
    <row r="143" s="48" customFormat="1" ht="20.25" customHeight="1" x14ac:dyDescent="0.2"/>
    <row r="144" s="48" customFormat="1" ht="20.25" customHeight="1" x14ac:dyDescent="0.2"/>
    <row r="145" s="48" customFormat="1" ht="20.25" customHeight="1" x14ac:dyDescent="0.2"/>
    <row r="146" s="48" customFormat="1" ht="20.25" customHeight="1" x14ac:dyDescent="0.2"/>
    <row r="147" s="48" customFormat="1" ht="20.25" customHeight="1" x14ac:dyDescent="0.2"/>
    <row r="148" s="48" customFormat="1" ht="20.25" customHeight="1" x14ac:dyDescent="0.2"/>
    <row r="149" s="48" customFormat="1" ht="20.25" customHeight="1" x14ac:dyDescent="0.2"/>
    <row r="150" s="48" customFormat="1" ht="20.25" customHeight="1" x14ac:dyDescent="0.2"/>
    <row r="151" s="48" customFormat="1" ht="20.25" customHeight="1" x14ac:dyDescent="0.2"/>
    <row r="152" s="48" customFormat="1" ht="20.25" customHeight="1" x14ac:dyDescent="0.2"/>
    <row r="153" s="48" customFormat="1" ht="20.25" customHeight="1" x14ac:dyDescent="0.2"/>
    <row r="154" s="48" customFormat="1" ht="20.25" customHeight="1" x14ac:dyDescent="0.2"/>
    <row r="155" s="48" customFormat="1" ht="20.25" customHeight="1" x14ac:dyDescent="0.2"/>
    <row r="156" s="48" customFormat="1" ht="20.25" customHeight="1" x14ac:dyDescent="0.2"/>
    <row r="157" s="48" customFormat="1" ht="20.25" customHeight="1" x14ac:dyDescent="0.2"/>
    <row r="158" s="48" customFormat="1" ht="20.25" customHeight="1" x14ac:dyDescent="0.2"/>
    <row r="159" s="48" customFormat="1" ht="20.25" customHeight="1" x14ac:dyDescent="0.2"/>
    <row r="160" s="48" customFormat="1" ht="20.25" customHeight="1" x14ac:dyDescent="0.2"/>
    <row r="161" s="48" customFormat="1" ht="20.25" customHeight="1" x14ac:dyDescent="0.2"/>
    <row r="162" s="48" customFormat="1" ht="20.25" customHeight="1" x14ac:dyDescent="0.2"/>
    <row r="163" s="48" customFormat="1" ht="20.25" customHeight="1" x14ac:dyDescent="0.2"/>
    <row r="164" s="48" customFormat="1" ht="20.25" customHeight="1" x14ac:dyDescent="0.2"/>
    <row r="165" s="48" customFormat="1" ht="20.25" customHeight="1" x14ac:dyDescent="0.2"/>
    <row r="166" s="48" customFormat="1" ht="20.25" customHeight="1" x14ac:dyDescent="0.2"/>
    <row r="167" s="48" customFormat="1" ht="20.25" customHeight="1" x14ac:dyDescent="0.2"/>
    <row r="168" s="48" customFormat="1" ht="20.25" customHeight="1" x14ac:dyDescent="0.2"/>
    <row r="169" s="48" customFormat="1" ht="20.25" customHeight="1" x14ac:dyDescent="0.2"/>
    <row r="170" s="48" customFormat="1" ht="20.25" customHeight="1" x14ac:dyDescent="0.2"/>
    <row r="171" s="48" customFormat="1" ht="20.25" customHeight="1" x14ac:dyDescent="0.2"/>
    <row r="172" s="48" customFormat="1" ht="20.25" customHeight="1" x14ac:dyDescent="0.2"/>
    <row r="173" s="48" customFormat="1" ht="20.25" customHeight="1" x14ac:dyDescent="0.2"/>
    <row r="174" s="48" customFormat="1" ht="20.25" customHeight="1" x14ac:dyDescent="0.2"/>
    <row r="175" s="48" customFormat="1" ht="20.25" customHeight="1" x14ac:dyDescent="0.2"/>
    <row r="176" s="48" customFormat="1" ht="20.25" customHeight="1" x14ac:dyDescent="0.2"/>
    <row r="177" s="48" customFormat="1" ht="20.25" customHeight="1" x14ac:dyDescent="0.2"/>
    <row r="178" s="48" customFormat="1" ht="20.25" customHeight="1" x14ac:dyDescent="0.2"/>
    <row r="179" s="48" customFormat="1" ht="20.25" customHeight="1" x14ac:dyDescent="0.2"/>
    <row r="180" s="48" customFormat="1" ht="20.25" customHeight="1" x14ac:dyDescent="0.2"/>
    <row r="181" s="48" customFormat="1" ht="20.25" customHeight="1" x14ac:dyDescent="0.2"/>
    <row r="182" s="48" customFormat="1" ht="20.25" customHeight="1" x14ac:dyDescent="0.2"/>
    <row r="183" s="48" customFormat="1" ht="20.25" customHeight="1" x14ac:dyDescent="0.2"/>
    <row r="184" s="48" customFormat="1" ht="20.25" customHeight="1" x14ac:dyDescent="0.2"/>
    <row r="185" s="48" customFormat="1" ht="20.25" customHeight="1" x14ac:dyDescent="0.2"/>
    <row r="186" s="48" customFormat="1" ht="20.25" customHeight="1" x14ac:dyDescent="0.2"/>
    <row r="187" s="48" customFormat="1" ht="20.25" customHeight="1" x14ac:dyDescent="0.2"/>
    <row r="188" s="48" customFormat="1" ht="20.25" customHeight="1" x14ac:dyDescent="0.2"/>
    <row r="189" s="48" customFormat="1" ht="20.25" customHeight="1" x14ac:dyDescent="0.2"/>
    <row r="190" s="48" customFormat="1" ht="20.25" customHeight="1" x14ac:dyDescent="0.2"/>
    <row r="191" s="48" customFormat="1" ht="20.25" customHeight="1" x14ac:dyDescent="0.2"/>
    <row r="192" s="48" customFormat="1" ht="20.25" customHeight="1" x14ac:dyDescent="0.2"/>
    <row r="193" s="48" customFormat="1" ht="20.25" customHeight="1" x14ac:dyDescent="0.2"/>
    <row r="194" s="48" customFormat="1" ht="20.25" customHeight="1" x14ac:dyDescent="0.2"/>
    <row r="195" s="48" customFormat="1" ht="20.25" customHeight="1" x14ac:dyDescent="0.2"/>
    <row r="196" s="48" customFormat="1" ht="20.25" customHeight="1" x14ac:dyDescent="0.2"/>
    <row r="197" s="48" customFormat="1" ht="20.25" customHeight="1" x14ac:dyDescent="0.2"/>
    <row r="198" s="48" customFormat="1" ht="20.25" customHeight="1" x14ac:dyDescent="0.2"/>
    <row r="199" s="48" customFormat="1" ht="20.25" customHeight="1" x14ac:dyDescent="0.2"/>
    <row r="200" s="48" customFormat="1" ht="20.25" customHeight="1" x14ac:dyDescent="0.2"/>
    <row r="201" s="48" customFormat="1" ht="20.25" customHeight="1" x14ac:dyDescent="0.2"/>
    <row r="202" s="48" customFormat="1" ht="20.25" customHeight="1" x14ac:dyDescent="0.2"/>
    <row r="203" s="48" customFormat="1" ht="20.25" customHeight="1" x14ac:dyDescent="0.2"/>
    <row r="204" s="48" customFormat="1" ht="20.25" customHeight="1" x14ac:dyDescent="0.2"/>
    <row r="205" s="48" customFormat="1" ht="20.25" customHeight="1" x14ac:dyDescent="0.2"/>
    <row r="206" s="48" customFormat="1" ht="20.25" customHeight="1" x14ac:dyDescent="0.2"/>
    <row r="207" s="48" customFormat="1" ht="20.25" customHeight="1" x14ac:dyDescent="0.2"/>
    <row r="208" s="48" customFormat="1" ht="20.25" customHeight="1" x14ac:dyDescent="0.2"/>
    <row r="209" s="48" customFormat="1" ht="20.25" customHeight="1" x14ac:dyDescent="0.2"/>
    <row r="210" s="48" customFormat="1" ht="20.25" customHeight="1" x14ac:dyDescent="0.2"/>
    <row r="211" s="48" customFormat="1" ht="20.25" customHeight="1" x14ac:dyDescent="0.2"/>
    <row r="212" s="48" customFormat="1" ht="20.25" customHeight="1" x14ac:dyDescent="0.2"/>
    <row r="213" s="48" customFormat="1" ht="20.25" customHeight="1" x14ac:dyDescent="0.2"/>
    <row r="214" s="48" customFormat="1" ht="20.25" customHeight="1" x14ac:dyDescent="0.2"/>
    <row r="215" s="48" customFormat="1" ht="20.25" customHeight="1" x14ac:dyDescent="0.2"/>
    <row r="216" s="48" customFormat="1" ht="20.25" customHeight="1" x14ac:dyDescent="0.2"/>
    <row r="217" s="48" customFormat="1" ht="20.25" customHeight="1" x14ac:dyDescent="0.2"/>
    <row r="218" s="48" customFormat="1" ht="20.25" customHeight="1" x14ac:dyDescent="0.2"/>
    <row r="219" s="48" customFormat="1" ht="20.25" customHeight="1" x14ac:dyDescent="0.2"/>
    <row r="220" s="48" customFormat="1" ht="20.25" customHeight="1" x14ac:dyDescent="0.2"/>
    <row r="221" s="48" customFormat="1" ht="20.25" customHeight="1" x14ac:dyDescent="0.2"/>
    <row r="222" s="48" customFormat="1" ht="20.25" customHeight="1" x14ac:dyDescent="0.2"/>
    <row r="223" s="48" customFormat="1" ht="20.25" customHeight="1" x14ac:dyDescent="0.2"/>
    <row r="224" s="48" customFormat="1" ht="20.25" customHeight="1" x14ac:dyDescent="0.2"/>
    <row r="225" s="48" customFormat="1" ht="20.25" customHeight="1" x14ac:dyDescent="0.2"/>
    <row r="226" s="48" customFormat="1" ht="20.25" customHeight="1" x14ac:dyDescent="0.2"/>
    <row r="227" s="48" customFormat="1" ht="20.25" customHeight="1" x14ac:dyDescent="0.2"/>
    <row r="228" s="48" customFormat="1" ht="20.25" customHeight="1" x14ac:dyDescent="0.2"/>
    <row r="229" s="48" customFormat="1" ht="20.25" customHeight="1" x14ac:dyDescent="0.2"/>
    <row r="230" s="48" customFormat="1" ht="20.25" customHeight="1" x14ac:dyDescent="0.2"/>
    <row r="231" s="48" customFormat="1" ht="20.25" customHeight="1" x14ac:dyDescent="0.2"/>
    <row r="232" s="48" customFormat="1" ht="20.25" customHeight="1" x14ac:dyDescent="0.2"/>
    <row r="233" s="48" customFormat="1" ht="20.25" customHeight="1" x14ac:dyDescent="0.2"/>
    <row r="234" s="48" customFormat="1" ht="20.25" customHeight="1" x14ac:dyDescent="0.2"/>
    <row r="235" s="48" customFormat="1" ht="20.25" customHeight="1" x14ac:dyDescent="0.2"/>
    <row r="236" s="48" customFormat="1" ht="20.25" customHeight="1" x14ac:dyDescent="0.2"/>
    <row r="237" s="48" customFormat="1" ht="20.25" customHeight="1" x14ac:dyDescent="0.2"/>
    <row r="238" s="48" customFormat="1" ht="20.25" customHeight="1" x14ac:dyDescent="0.2"/>
    <row r="239" s="48" customFormat="1" ht="20.25" customHeight="1" x14ac:dyDescent="0.2"/>
    <row r="240" s="48" customFormat="1" ht="20.25" customHeight="1" x14ac:dyDescent="0.2"/>
    <row r="241" s="48" customFormat="1" ht="20.25" customHeight="1" x14ac:dyDescent="0.2"/>
    <row r="242" s="48" customFormat="1" ht="20.25" customHeight="1" x14ac:dyDescent="0.2"/>
    <row r="243" s="48" customFormat="1" ht="20.25" customHeight="1" x14ac:dyDescent="0.2"/>
    <row r="244" s="48" customFormat="1" ht="20.25" customHeight="1" x14ac:dyDescent="0.2"/>
    <row r="245" s="48" customFormat="1" ht="20.25" customHeight="1" x14ac:dyDescent="0.2"/>
    <row r="246" s="48" customFormat="1" ht="20.25" customHeight="1" x14ac:dyDescent="0.2"/>
    <row r="247" s="48" customFormat="1" ht="20.25" customHeight="1" x14ac:dyDescent="0.2"/>
    <row r="248" s="48" customFormat="1" ht="20.25" customHeight="1" x14ac:dyDescent="0.2"/>
    <row r="249" s="48" customFormat="1" ht="20.25" customHeight="1" x14ac:dyDescent="0.2"/>
    <row r="250" s="48" customFormat="1" ht="20.25" customHeight="1" x14ac:dyDescent="0.2"/>
    <row r="251" s="48" customFormat="1" ht="20.25" customHeight="1" x14ac:dyDescent="0.2"/>
    <row r="252" s="48" customFormat="1" ht="20.25" customHeight="1" x14ac:dyDescent="0.2"/>
    <row r="253" s="48" customFormat="1" ht="20.25" customHeight="1" x14ac:dyDescent="0.2"/>
    <row r="254" s="48" customFormat="1" ht="20.25" customHeight="1" x14ac:dyDescent="0.2"/>
    <row r="255" s="48" customFormat="1" ht="20.25" customHeight="1" x14ac:dyDescent="0.2"/>
    <row r="256" s="48" customFormat="1" ht="20.25" customHeight="1" x14ac:dyDescent="0.2"/>
    <row r="257" s="48" customFormat="1" ht="20.25" customHeight="1" x14ac:dyDescent="0.2"/>
    <row r="258" s="48" customFormat="1" ht="20.25" customHeight="1" x14ac:dyDescent="0.2"/>
    <row r="259" s="48" customFormat="1" ht="20.25" customHeight="1" x14ac:dyDescent="0.2"/>
    <row r="260" s="48" customFormat="1" ht="20.25" customHeight="1" x14ac:dyDescent="0.2"/>
    <row r="261" s="48" customFormat="1" ht="20.25" customHeight="1" x14ac:dyDescent="0.2"/>
    <row r="262" s="48" customFormat="1" ht="20.25" customHeight="1" x14ac:dyDescent="0.2"/>
    <row r="263" s="48" customFormat="1" ht="20.25" customHeight="1" x14ac:dyDescent="0.2"/>
    <row r="264" s="48" customFormat="1" ht="20.25" customHeight="1" x14ac:dyDescent="0.2"/>
    <row r="265" s="48" customFormat="1" ht="20.25" customHeight="1" x14ac:dyDescent="0.2"/>
    <row r="266" s="48" customFormat="1" ht="20.25" customHeight="1" x14ac:dyDescent="0.2"/>
    <row r="267" s="48" customFormat="1" ht="20.25" customHeight="1" x14ac:dyDescent="0.2"/>
    <row r="268" s="48" customFormat="1" ht="20.25" customHeight="1" x14ac:dyDescent="0.2"/>
    <row r="269" s="48" customFormat="1" ht="20.25" customHeight="1" x14ac:dyDescent="0.2"/>
    <row r="270" s="48" customFormat="1" ht="20.25" customHeight="1" x14ac:dyDescent="0.2"/>
    <row r="271" s="48" customFormat="1" ht="20.25" customHeight="1" x14ac:dyDescent="0.2"/>
    <row r="272" s="48" customFormat="1" ht="20.25" customHeight="1" x14ac:dyDescent="0.2"/>
    <row r="273" s="48" customFormat="1" ht="20.25" customHeight="1" x14ac:dyDescent="0.2"/>
    <row r="274" s="48" customFormat="1" ht="20.25" customHeight="1" x14ac:dyDescent="0.2"/>
    <row r="275" s="48" customFormat="1" ht="20.25" customHeight="1" x14ac:dyDescent="0.2"/>
    <row r="276" s="48" customFormat="1" ht="20.25" customHeight="1" x14ac:dyDescent="0.2"/>
    <row r="277" s="48" customFormat="1" ht="20.25" customHeight="1" x14ac:dyDescent="0.2"/>
    <row r="278" s="48" customFormat="1" ht="20.25" customHeight="1" x14ac:dyDescent="0.2"/>
    <row r="279" s="48" customFormat="1" ht="20.25" customHeight="1" x14ac:dyDescent="0.2"/>
    <row r="280" s="48" customFormat="1" ht="20.25" customHeight="1" x14ac:dyDescent="0.2"/>
    <row r="281" s="48" customFormat="1" ht="20.25" customHeight="1" x14ac:dyDescent="0.2"/>
    <row r="282" s="48" customFormat="1" ht="20.25" customHeight="1" x14ac:dyDescent="0.2"/>
    <row r="283" s="48" customFormat="1" ht="20.25" customHeight="1" x14ac:dyDescent="0.2"/>
    <row r="284" s="48" customFormat="1" ht="20.25" customHeight="1" x14ac:dyDescent="0.2"/>
    <row r="285" s="48" customFormat="1" ht="20.25" customHeight="1" x14ac:dyDescent="0.2"/>
    <row r="286" s="48" customFormat="1" ht="20.25" customHeight="1" x14ac:dyDescent="0.2"/>
    <row r="287" s="48" customFormat="1" ht="20.25" customHeight="1" x14ac:dyDescent="0.2"/>
    <row r="288" s="48" customFormat="1" ht="20.25" customHeight="1" x14ac:dyDescent="0.2"/>
    <row r="289" s="48" customFormat="1" ht="20.25" customHeight="1" x14ac:dyDescent="0.2"/>
    <row r="290" s="48" customFormat="1" ht="20.25" customHeight="1" x14ac:dyDescent="0.2"/>
    <row r="291" s="48" customFormat="1" ht="20.25" customHeight="1" x14ac:dyDescent="0.2"/>
    <row r="292" s="48" customFormat="1" ht="20.25" customHeight="1" x14ac:dyDescent="0.2"/>
    <row r="293" s="48" customFormat="1" ht="20.25" customHeight="1" x14ac:dyDescent="0.2"/>
    <row r="294" s="48" customFormat="1" ht="20.25" customHeight="1" x14ac:dyDescent="0.2"/>
    <row r="295" s="48" customFormat="1" ht="20.25" customHeight="1" x14ac:dyDescent="0.2"/>
    <row r="296" s="48" customFormat="1" ht="20.25" customHeight="1" x14ac:dyDescent="0.2"/>
    <row r="297" s="48" customFormat="1" ht="20.25" customHeight="1" x14ac:dyDescent="0.2"/>
    <row r="298" s="48" customFormat="1" ht="20.25" customHeight="1" x14ac:dyDescent="0.2"/>
    <row r="299" s="48" customFormat="1" ht="20.25" customHeight="1" x14ac:dyDescent="0.2"/>
    <row r="300" s="48" customFormat="1" ht="20.25" customHeight="1" x14ac:dyDescent="0.2"/>
    <row r="301" s="48" customFormat="1" ht="20.25" customHeight="1" x14ac:dyDescent="0.2"/>
    <row r="302" s="48" customFormat="1" ht="20.25" customHeight="1" x14ac:dyDescent="0.2"/>
    <row r="303" s="48" customFormat="1" ht="20.25" customHeight="1" x14ac:dyDescent="0.2"/>
    <row r="304" s="48" customFormat="1" ht="20.25" customHeight="1" x14ac:dyDescent="0.2"/>
    <row r="305" s="48" customFormat="1" ht="20.25" customHeight="1" x14ac:dyDescent="0.2"/>
    <row r="306" s="48" customFormat="1" ht="20.25" customHeight="1" x14ac:dyDescent="0.2"/>
    <row r="307" s="48" customFormat="1" ht="20.25" customHeight="1" x14ac:dyDescent="0.2"/>
    <row r="308" s="48" customFormat="1" ht="20.25" customHeight="1" x14ac:dyDescent="0.2"/>
    <row r="309" s="48" customFormat="1" ht="20.25" customHeight="1" x14ac:dyDescent="0.2"/>
    <row r="310" s="48" customFormat="1" ht="20.25" customHeight="1" x14ac:dyDescent="0.2"/>
    <row r="311" s="48" customFormat="1" ht="20.25" customHeight="1" x14ac:dyDescent="0.2"/>
    <row r="312" s="48" customFormat="1" ht="20.25" customHeight="1" x14ac:dyDescent="0.2"/>
    <row r="313" s="48" customFormat="1" ht="20.25" customHeight="1" x14ac:dyDescent="0.2"/>
    <row r="314" s="48" customFormat="1" ht="20.25" customHeight="1" x14ac:dyDescent="0.2"/>
    <row r="315" s="48" customFormat="1" ht="20.25" customHeight="1" x14ac:dyDescent="0.2"/>
    <row r="316" s="48" customFormat="1" ht="20.25" customHeight="1" x14ac:dyDescent="0.2"/>
    <row r="317" s="48" customFormat="1" ht="20.25" customHeight="1" x14ac:dyDescent="0.2"/>
    <row r="318" s="48" customFormat="1" ht="20.25" customHeight="1" x14ac:dyDescent="0.2"/>
    <row r="319" s="48" customFormat="1" ht="20.25" customHeight="1" x14ac:dyDescent="0.2"/>
    <row r="320" s="48" customFormat="1" ht="20.25" customHeight="1" x14ac:dyDescent="0.2"/>
    <row r="321" s="48" customFormat="1" ht="20.25" customHeight="1" x14ac:dyDescent="0.2"/>
    <row r="322" s="48" customFormat="1" ht="20.25" customHeight="1" x14ac:dyDescent="0.2"/>
    <row r="323" s="48" customFormat="1" ht="20.25" customHeight="1" x14ac:dyDescent="0.2"/>
    <row r="324" s="48" customFormat="1" ht="20.25" customHeight="1" x14ac:dyDescent="0.2"/>
    <row r="325" s="48" customFormat="1" ht="20.25" customHeight="1" x14ac:dyDescent="0.2"/>
    <row r="326" s="48" customFormat="1" ht="20.25" customHeight="1" x14ac:dyDescent="0.2"/>
    <row r="327" s="48" customFormat="1" ht="20.25" customHeight="1" x14ac:dyDescent="0.2"/>
    <row r="328" s="48" customFormat="1" ht="20.25" customHeight="1" x14ac:dyDescent="0.2"/>
    <row r="329" s="48" customFormat="1" ht="20.25" customHeight="1" x14ac:dyDescent="0.2"/>
    <row r="330" s="48" customFormat="1" ht="20.25" customHeight="1" x14ac:dyDescent="0.2"/>
    <row r="331" s="48" customFormat="1" ht="20.25" customHeight="1" x14ac:dyDescent="0.2"/>
    <row r="332" s="48" customFormat="1" ht="20.25" customHeight="1" x14ac:dyDescent="0.2"/>
    <row r="333" s="48" customFormat="1" ht="20.25" customHeight="1" x14ac:dyDescent="0.2"/>
    <row r="334" s="48" customFormat="1" ht="20.25" customHeight="1" x14ac:dyDescent="0.2"/>
    <row r="335" s="48" customFormat="1" ht="20.25" customHeight="1" x14ac:dyDescent="0.2"/>
    <row r="336" s="48" customFormat="1" ht="20.25" customHeight="1" x14ac:dyDescent="0.2"/>
    <row r="337" s="48" customFormat="1" ht="20.25" customHeight="1" x14ac:dyDescent="0.2"/>
    <row r="338" s="48" customFormat="1" ht="20.25" customHeight="1" x14ac:dyDescent="0.2"/>
    <row r="339" s="48" customFormat="1" ht="20.25" customHeight="1" x14ac:dyDescent="0.2"/>
    <row r="340" s="48" customFormat="1" ht="20.25" customHeight="1" x14ac:dyDescent="0.2"/>
    <row r="341" s="48" customFormat="1" ht="20.25" customHeight="1" x14ac:dyDescent="0.2"/>
    <row r="342" s="48" customFormat="1" ht="20.25" customHeight="1" x14ac:dyDescent="0.2"/>
    <row r="343" s="48" customFormat="1" ht="20.25" customHeight="1" x14ac:dyDescent="0.2"/>
    <row r="344" s="48" customFormat="1" ht="20.25" customHeight="1" x14ac:dyDescent="0.2"/>
    <row r="345" s="48" customFormat="1" ht="20.25" customHeight="1" x14ac:dyDescent="0.2"/>
    <row r="346" s="48" customFormat="1" ht="20.25" customHeight="1" x14ac:dyDescent="0.2"/>
    <row r="347" s="48" customFormat="1" ht="20.25" customHeight="1" x14ac:dyDescent="0.2"/>
    <row r="348" s="48" customFormat="1" ht="20.25" customHeight="1" x14ac:dyDescent="0.2"/>
    <row r="349" s="48" customFormat="1" ht="20.25" customHeight="1" x14ac:dyDescent="0.2"/>
    <row r="350" s="48" customFormat="1" ht="20.25" customHeight="1" x14ac:dyDescent="0.2"/>
    <row r="351" s="48" customFormat="1" ht="20.25" customHeight="1" x14ac:dyDescent="0.2"/>
    <row r="352" s="48" customFormat="1" ht="20.25" customHeight="1" x14ac:dyDescent="0.2"/>
    <row r="353" s="48" customFormat="1" ht="20.25" customHeight="1" x14ac:dyDescent="0.2"/>
    <row r="354" s="48" customFormat="1" ht="20.25" customHeight="1" x14ac:dyDescent="0.2"/>
    <row r="355" s="48" customFormat="1" ht="20.25" customHeight="1" x14ac:dyDescent="0.2"/>
    <row r="356" s="48" customFormat="1" ht="20.25" customHeight="1" x14ac:dyDescent="0.2"/>
    <row r="357" s="48" customFormat="1" ht="20.25" customHeight="1" x14ac:dyDescent="0.2"/>
    <row r="358" s="48" customFormat="1" ht="20.25" customHeight="1" x14ac:dyDescent="0.2"/>
    <row r="359" s="48" customFormat="1" ht="20.25" customHeight="1" x14ac:dyDescent="0.2"/>
    <row r="360" s="48" customFormat="1" ht="20.25" customHeight="1" x14ac:dyDescent="0.2"/>
    <row r="361" s="48" customFormat="1" ht="20.25" customHeight="1" x14ac:dyDescent="0.2"/>
    <row r="362" s="48" customFormat="1" ht="20.25" customHeight="1" x14ac:dyDescent="0.2"/>
    <row r="363" s="48" customFormat="1" ht="20.25" customHeight="1" x14ac:dyDescent="0.2"/>
    <row r="364" s="48" customFormat="1" ht="20.25" customHeight="1" x14ac:dyDescent="0.2"/>
    <row r="365" s="48" customFormat="1" ht="20.25" customHeight="1" x14ac:dyDescent="0.2"/>
    <row r="366" s="48" customFormat="1" ht="20.25" customHeight="1" x14ac:dyDescent="0.2"/>
    <row r="367" s="48" customFormat="1" ht="20.25" customHeight="1" x14ac:dyDescent="0.2"/>
    <row r="368" s="48" customFormat="1" ht="20.25" customHeight="1" x14ac:dyDescent="0.2"/>
    <row r="369" s="48" customFormat="1" ht="20.25" customHeight="1" x14ac:dyDescent="0.2"/>
    <row r="370" s="48" customFormat="1" ht="20.25" customHeight="1" x14ac:dyDescent="0.2"/>
    <row r="371" s="48" customFormat="1" ht="20.25" customHeight="1" x14ac:dyDescent="0.2"/>
    <row r="372" s="48" customFormat="1" ht="20.25" customHeight="1" x14ac:dyDescent="0.2"/>
    <row r="373" s="48" customFormat="1" ht="20.25" customHeight="1" x14ac:dyDescent="0.2"/>
    <row r="374" s="48" customFormat="1" ht="20.25" customHeight="1" x14ac:dyDescent="0.2"/>
    <row r="375" s="48" customFormat="1" ht="20.25" customHeight="1" x14ac:dyDescent="0.2"/>
    <row r="376" s="48" customFormat="1" ht="20.25" customHeight="1" x14ac:dyDescent="0.2"/>
    <row r="377" s="48" customFormat="1" ht="20.25" customHeight="1" x14ac:dyDescent="0.2"/>
    <row r="378" s="48" customFormat="1" ht="20.25" customHeight="1" x14ac:dyDescent="0.2"/>
    <row r="379" s="48" customFormat="1" ht="20.25" customHeight="1" x14ac:dyDescent="0.2"/>
    <row r="380" s="48" customFormat="1" ht="20.25" customHeight="1" x14ac:dyDescent="0.2"/>
    <row r="381" s="48" customFormat="1" ht="20.25" customHeight="1" x14ac:dyDescent="0.2"/>
    <row r="382" s="48" customFormat="1" ht="20.25" customHeight="1" x14ac:dyDescent="0.2"/>
    <row r="383" s="48" customFormat="1" ht="20.25" customHeight="1" x14ac:dyDescent="0.2"/>
    <row r="384" s="48" customFormat="1" ht="20.25" customHeight="1" x14ac:dyDescent="0.2"/>
    <row r="385" s="48" customFormat="1" ht="20.25" customHeight="1" x14ac:dyDescent="0.2"/>
    <row r="386" s="48" customFormat="1" ht="20.25" customHeight="1" x14ac:dyDescent="0.2"/>
    <row r="387" s="48" customFormat="1" ht="20.25" customHeight="1" x14ac:dyDescent="0.2"/>
    <row r="388" s="48" customFormat="1" ht="20.25" customHeight="1" x14ac:dyDescent="0.2"/>
    <row r="389" s="48" customFormat="1" ht="20.25" customHeight="1" x14ac:dyDescent="0.2"/>
    <row r="390" s="48" customFormat="1" ht="20.25" customHeight="1" x14ac:dyDescent="0.2"/>
    <row r="391" s="48" customFormat="1" ht="20.25" customHeight="1" x14ac:dyDescent="0.2"/>
    <row r="392" s="48" customFormat="1" ht="20.25" customHeight="1" x14ac:dyDescent="0.2"/>
    <row r="393" s="48" customFormat="1" ht="20.25" customHeight="1" x14ac:dyDescent="0.2"/>
    <row r="394" s="48" customFormat="1" ht="20.25" customHeight="1" x14ac:dyDescent="0.2"/>
    <row r="395" s="48" customFormat="1" ht="20.25" customHeight="1" x14ac:dyDescent="0.2"/>
    <row r="396" s="48" customFormat="1" ht="20.25" customHeight="1" x14ac:dyDescent="0.2"/>
    <row r="397" s="48" customFormat="1" ht="20.25" customHeight="1" x14ac:dyDescent="0.2"/>
    <row r="398" s="48" customFormat="1" ht="20.25" customHeight="1" x14ac:dyDescent="0.2"/>
    <row r="399" s="48" customFormat="1" ht="20.25" customHeight="1" x14ac:dyDescent="0.2"/>
    <row r="400" s="48" customFormat="1" ht="20.25" customHeight="1" x14ac:dyDescent="0.2"/>
    <row r="401" s="48" customFormat="1" ht="20.25" customHeight="1" x14ac:dyDescent="0.2"/>
    <row r="402" s="48" customFormat="1" ht="20.25" customHeight="1" x14ac:dyDescent="0.2"/>
    <row r="403" s="48" customFormat="1" ht="20.25" customHeight="1" x14ac:dyDescent="0.2"/>
    <row r="404" s="48" customFormat="1" ht="20.25" customHeight="1" x14ac:dyDescent="0.2"/>
    <row r="405" s="48" customFormat="1" ht="20.25" customHeight="1" x14ac:dyDescent="0.2"/>
    <row r="406" s="48" customFormat="1" ht="20.25" customHeight="1" x14ac:dyDescent="0.2"/>
    <row r="407" s="48" customFormat="1" ht="20.25" customHeight="1" x14ac:dyDescent="0.2"/>
    <row r="408" s="48" customFormat="1" ht="20.25" customHeight="1" x14ac:dyDescent="0.2"/>
    <row r="409" s="48" customFormat="1" ht="20.25" customHeight="1" x14ac:dyDescent="0.2"/>
    <row r="410" s="48" customFormat="1" ht="20.25" customHeight="1" x14ac:dyDescent="0.2"/>
    <row r="411" s="48" customFormat="1" ht="20.25" customHeight="1" x14ac:dyDescent="0.2"/>
    <row r="412" s="48" customFormat="1" ht="20.25" customHeight="1" x14ac:dyDescent="0.2"/>
    <row r="413" s="48" customFormat="1" ht="20.25" customHeight="1" x14ac:dyDescent="0.2"/>
    <row r="414" s="48" customFormat="1" ht="20.25" customHeight="1" x14ac:dyDescent="0.2"/>
    <row r="415" s="48" customFormat="1" ht="20.25" customHeight="1" x14ac:dyDescent="0.2"/>
    <row r="416" s="48" customFormat="1" ht="20.25" customHeight="1" x14ac:dyDescent="0.2"/>
    <row r="417" s="48" customFormat="1" ht="20.25" customHeight="1" x14ac:dyDescent="0.2"/>
    <row r="418" s="48" customFormat="1" ht="20.25" customHeight="1" x14ac:dyDescent="0.2"/>
    <row r="419" s="48" customFormat="1" ht="20.25" customHeight="1" x14ac:dyDescent="0.2"/>
    <row r="420" s="48" customFormat="1" ht="20.25" customHeight="1" x14ac:dyDescent="0.2"/>
  </sheetData>
  <sheetProtection algorithmName="SHA-512" hashValue="8+i26GeqWU+hvuHrItQFiBPsIkWdgGvJNbJPhZndp/0EK8k8LeHLReGFm70oMaZcu9QxRbZJQiejvgt8tHLv0w==" saltValue="qPT79usZYsEBVylbxcNY+A==" spinCount="100000" sheet="1" objects="1" scenarios="1"/>
  <mergeCells count="71">
    <mergeCell ref="E24:BD24"/>
    <mergeCell ref="BA91:BH92"/>
    <mergeCell ref="E47:BH48"/>
    <mergeCell ref="E49:BH50"/>
    <mergeCell ref="E52:BH53"/>
    <mergeCell ref="BA75:BH76"/>
    <mergeCell ref="L79:M80"/>
    <mergeCell ref="N81:AZ82"/>
    <mergeCell ref="N77:AZ78"/>
    <mergeCell ref="L83:M84"/>
    <mergeCell ref="N89:AZ90"/>
    <mergeCell ref="BA77:BH78"/>
    <mergeCell ref="BA89:BH90"/>
    <mergeCell ref="BA79:BH80"/>
    <mergeCell ref="N83:AZ84"/>
    <mergeCell ref="BA83:BH84"/>
    <mergeCell ref="B106:BH108"/>
    <mergeCell ref="BA87:BH88"/>
    <mergeCell ref="L85:M86"/>
    <mergeCell ref="N85:AZ86"/>
    <mergeCell ref="L95:M96"/>
    <mergeCell ref="N95:AZ96"/>
    <mergeCell ref="BA95:BH96"/>
    <mergeCell ref="BA93:BH94"/>
    <mergeCell ref="BA104:BH104"/>
    <mergeCell ref="E103:AW104"/>
    <mergeCell ref="B99:BH100"/>
    <mergeCell ref="L89:M90"/>
    <mergeCell ref="L93:M94"/>
    <mergeCell ref="N93:AZ94"/>
    <mergeCell ref="L91:M92"/>
    <mergeCell ref="N91:AZ92"/>
    <mergeCell ref="B113:P113"/>
    <mergeCell ref="B123:P123"/>
    <mergeCell ref="B122:P122"/>
    <mergeCell ref="B119:BH120"/>
    <mergeCell ref="B114:P114"/>
    <mergeCell ref="R115:AU115"/>
    <mergeCell ref="AP110:BH113"/>
    <mergeCell ref="AP109:BH109"/>
    <mergeCell ref="B1:BH2"/>
    <mergeCell ref="N87:AZ88"/>
    <mergeCell ref="E75:J75"/>
    <mergeCell ref="L81:M82"/>
    <mergeCell ref="E72:BH72"/>
    <mergeCell ref="E14:BH15"/>
    <mergeCell ref="E17:BH17"/>
    <mergeCell ref="L75:M76"/>
    <mergeCell ref="N75:AZ76"/>
    <mergeCell ref="L77:M78"/>
    <mergeCell ref="E69:BH70"/>
    <mergeCell ref="L87:M88"/>
    <mergeCell ref="BA85:BH86"/>
    <mergeCell ref="BA81:BH82"/>
    <mergeCell ref="N79:AZ80"/>
    <mergeCell ref="E66:BH67"/>
    <mergeCell ref="E63:BG64"/>
    <mergeCell ref="E27:BH28"/>
    <mergeCell ref="E30:BH31"/>
    <mergeCell ref="B6:BH9"/>
    <mergeCell ref="E38:BH40"/>
    <mergeCell ref="E22:BF22"/>
    <mergeCell ref="E12:BE12"/>
    <mergeCell ref="AP20:AV20"/>
    <mergeCell ref="E19:AO20"/>
    <mergeCell ref="E33:BF33"/>
    <mergeCell ref="E35:BF36"/>
    <mergeCell ref="E55:BG56"/>
    <mergeCell ref="E58:BG59"/>
    <mergeCell ref="E41:BH42"/>
    <mergeCell ref="E44:BH45"/>
  </mergeCells>
  <phoneticPr fontId="0" type="noConversion"/>
  <printOptions horizontalCentered="1"/>
  <pageMargins left="0.7" right="0.7" top="0.75" bottom="0.75" header="0.3" footer="0.3"/>
  <pageSetup paperSize="9" scale="37" fitToHeight="0" orientation="portrait" r:id="rId1"/>
  <headerFooter alignWithMargins="0">
    <oddFooter>&amp;R&amp;"Arial,Grassetto"&amp;14foglio &amp;A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11</vt:i4>
      </vt:variant>
    </vt:vector>
  </HeadingPairs>
  <TitlesOfParts>
    <vt:vector size="20" baseType="lpstr">
      <vt:lpstr>Gen</vt:lpstr>
      <vt:lpstr>RelazDescr</vt:lpstr>
      <vt:lpstr>AccessoAGT</vt:lpstr>
      <vt:lpstr>Invest</vt:lpstr>
      <vt:lpstr>Crono</vt:lpstr>
      <vt:lpstr>Soste</vt:lpstr>
      <vt:lpstr>DescrCritSel </vt:lpstr>
      <vt:lpstr>Sel</vt:lpstr>
      <vt:lpstr>Alleg</vt:lpstr>
      <vt:lpstr>AccessoAGT!Area_stampa</vt:lpstr>
      <vt:lpstr>Alleg!Area_stampa</vt:lpstr>
      <vt:lpstr>Crono!Area_stampa</vt:lpstr>
      <vt:lpstr>'DescrCritSel '!Area_stampa</vt:lpstr>
      <vt:lpstr>Gen!Area_stampa</vt:lpstr>
      <vt:lpstr>Invest!Area_stampa</vt:lpstr>
      <vt:lpstr>RelazDescr!Area_stampa</vt:lpstr>
      <vt:lpstr>Sel!Area_stampa</vt:lpstr>
      <vt:lpstr>Soste!Area_stampa</vt:lpstr>
      <vt:lpstr>Crono!Titoli_stampa</vt:lpstr>
      <vt:lpstr>Invest!Titoli_stampa</vt:lpstr>
    </vt:vector>
  </TitlesOfParts>
  <Company>Regione Liguria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dc:creator>
  <cp:lastModifiedBy>Maricanola Marialaura</cp:lastModifiedBy>
  <cp:lastPrinted>2026-03-16T12:06:52Z</cp:lastPrinted>
  <dcterms:created xsi:type="dcterms:W3CDTF">2008-02-14T15:56:11Z</dcterms:created>
  <dcterms:modified xsi:type="dcterms:W3CDTF">2026-03-16T12:07:48Z</dcterms:modified>
</cp:coreProperties>
</file>