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65" windowWidth="27555" windowHeight="12240"/>
  </bookViews>
  <sheets>
    <sheet name="Prodotto da misura" sheetId="2" r:id="rId1"/>
    <sheet name="Risultato da misura" sheetId="1" r:id="rId2"/>
  </sheets>
  <definedNames>
    <definedName name="_xlnm.Print_Area" localSheetId="0">'Prodotto da misura'!$A$1:$L$102</definedName>
    <definedName name="_xlnm.Print_Area" localSheetId="1">'Risultato da misura'!$A$1:$J$72</definedName>
    <definedName name="_xlnm.Print_Titles" localSheetId="0">'Prodotto da misura'!$1:$2</definedName>
    <definedName name="_xlnm.Print_Titles" localSheetId="1">'Risultato da misura'!$1:$1</definedName>
  </definedNames>
  <calcPr calcId="145621"/>
</workbook>
</file>

<file path=xl/calcChain.xml><?xml version="1.0" encoding="utf-8"?>
<calcChain xmlns="http://schemas.openxmlformats.org/spreadsheetml/2006/main">
  <c r="J80" i="2" l="1"/>
  <c r="I80" i="2" s="1"/>
  <c r="J81" i="2"/>
  <c r="I81" i="2" s="1"/>
  <c r="E87" i="2"/>
  <c r="J60" i="1"/>
  <c r="I96" i="2" l="1"/>
  <c r="I100" i="2"/>
  <c r="I101" i="2"/>
  <c r="I102" i="2"/>
  <c r="I3" i="2" l="1"/>
  <c r="G3" i="2"/>
  <c r="E53" i="1"/>
  <c r="J4" i="1" l="1"/>
  <c r="J5" i="1"/>
  <c r="J6" i="1"/>
  <c r="J8" i="1"/>
  <c r="J9" i="1"/>
  <c r="J10" i="1"/>
  <c r="J11" i="1"/>
  <c r="J12" i="1"/>
  <c r="J14" i="1"/>
  <c r="J15" i="1"/>
  <c r="J16" i="1"/>
  <c r="J17" i="1"/>
  <c r="J18" i="1"/>
  <c r="J19" i="1"/>
  <c r="J22" i="1"/>
  <c r="J23" i="1"/>
  <c r="J25" i="1"/>
  <c r="J26" i="1"/>
  <c r="J28" i="1"/>
  <c r="J29" i="1"/>
  <c r="J34" i="1"/>
  <c r="J36" i="1"/>
  <c r="J37" i="1"/>
  <c r="J39" i="1"/>
  <c r="J41" i="1"/>
  <c r="J42" i="1"/>
  <c r="J43" i="1"/>
  <c r="J44" i="1"/>
  <c r="J47" i="1"/>
  <c r="J48" i="1"/>
  <c r="J50" i="1"/>
  <c r="J51" i="1"/>
  <c r="J52" i="1"/>
  <c r="J53" i="1"/>
  <c r="J54" i="1"/>
  <c r="J55" i="1"/>
  <c r="J56" i="1"/>
  <c r="J57" i="1"/>
  <c r="J58" i="1"/>
  <c r="J59" i="1"/>
  <c r="J62" i="1"/>
  <c r="J68" i="1"/>
  <c r="J3" i="1"/>
  <c r="G72" i="1"/>
  <c r="G65" i="1"/>
  <c r="G62" i="1"/>
  <c r="G59" i="1"/>
  <c r="G58" i="1"/>
  <c r="G57" i="1"/>
  <c r="G56" i="1"/>
  <c r="G55" i="1"/>
  <c r="G54" i="1"/>
  <c r="G53" i="1"/>
  <c r="G52" i="1"/>
  <c r="G51" i="1"/>
  <c r="G50" i="1"/>
  <c r="G45" i="1"/>
  <c r="G44" i="1"/>
  <c r="G43" i="1"/>
  <c r="G42" i="1"/>
  <c r="G41" i="1"/>
  <c r="G40" i="1"/>
  <c r="G39" i="1"/>
  <c r="G37" i="1"/>
  <c r="G36" i="1"/>
  <c r="G35" i="1"/>
  <c r="G34" i="1"/>
  <c r="G32" i="1"/>
  <c r="G31" i="1"/>
  <c r="G29" i="1"/>
  <c r="G28" i="1"/>
  <c r="G27" i="1"/>
  <c r="G26" i="1"/>
  <c r="G25" i="1"/>
  <c r="G23" i="1"/>
  <c r="G22" i="1"/>
  <c r="G19" i="1"/>
  <c r="G18" i="1"/>
  <c r="G17" i="1"/>
  <c r="G16" i="1"/>
  <c r="G15" i="1"/>
  <c r="G14" i="1"/>
  <c r="G12" i="1"/>
  <c r="G11" i="1"/>
  <c r="G10" i="1"/>
  <c r="G9" i="1"/>
  <c r="G8" i="1"/>
  <c r="G6" i="1"/>
  <c r="G5" i="1"/>
  <c r="G4" i="1"/>
  <c r="G3" i="1"/>
  <c r="E4" i="1"/>
  <c r="E5" i="1"/>
  <c r="E6" i="1"/>
  <c r="E8" i="1"/>
  <c r="E9" i="1"/>
  <c r="E10" i="1"/>
  <c r="E11" i="1"/>
  <c r="E14" i="1"/>
  <c r="E15" i="1"/>
  <c r="E16" i="1"/>
  <c r="E17" i="1"/>
  <c r="E18" i="1"/>
  <c r="E19" i="1"/>
  <c r="E22" i="1"/>
  <c r="E23" i="1"/>
  <c r="E25" i="1"/>
  <c r="E27" i="1"/>
  <c r="E28" i="1"/>
  <c r="E29" i="1"/>
  <c r="E32" i="1"/>
  <c r="E35" i="1"/>
  <c r="E36" i="1"/>
  <c r="E37" i="1"/>
  <c r="E40" i="1"/>
  <c r="E41" i="1"/>
  <c r="E43" i="1"/>
  <c r="E44" i="1"/>
  <c r="E54" i="1"/>
  <c r="E57" i="1"/>
  <c r="E59" i="1"/>
  <c r="E62" i="1"/>
  <c r="E65" i="1"/>
  <c r="E72" i="1"/>
  <c r="E3" i="1"/>
  <c r="I99" i="2"/>
  <c r="I97" i="2"/>
  <c r="I95" i="2"/>
  <c r="I94" i="2"/>
  <c r="I93" i="2"/>
  <c r="I92" i="2"/>
  <c r="I91" i="2"/>
  <c r="I90" i="2"/>
  <c r="I89" i="2"/>
  <c r="I88" i="2"/>
  <c r="I87" i="2"/>
  <c r="I84" i="2"/>
  <c r="I83" i="2"/>
  <c r="I82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3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1" i="2"/>
  <c r="I10" i="2"/>
  <c r="I9" i="2"/>
  <c r="I8" i="2"/>
  <c r="I7" i="2"/>
  <c r="I6" i="2"/>
  <c r="I5" i="2"/>
  <c r="I4" i="2"/>
  <c r="G99" i="2"/>
  <c r="G96" i="2"/>
  <c r="G95" i="2"/>
  <c r="G94" i="2"/>
  <c r="G93" i="2"/>
  <c r="G92" i="2"/>
  <c r="G91" i="2"/>
  <c r="G90" i="2"/>
  <c r="G89" i="2"/>
  <c r="G88" i="2"/>
  <c r="G87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9" i="2"/>
  <c r="E21" i="2"/>
  <c r="E22" i="2"/>
  <c r="E24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3" i="2"/>
  <c r="E47" i="2"/>
  <c r="E48" i="2"/>
  <c r="E49" i="2"/>
  <c r="E51" i="2"/>
  <c r="E55" i="2"/>
  <c r="E57" i="2"/>
  <c r="E59" i="2"/>
  <c r="E60" i="2"/>
  <c r="E61" i="2"/>
  <c r="E67" i="2"/>
  <c r="E69" i="2"/>
  <c r="E73" i="2"/>
  <c r="E74" i="2"/>
  <c r="E75" i="2"/>
  <c r="E76" i="2"/>
  <c r="E77" i="2"/>
  <c r="E78" i="2"/>
  <c r="E79" i="2"/>
  <c r="E80" i="2"/>
  <c r="E81" i="2"/>
  <c r="E82" i="2"/>
  <c r="E83" i="2"/>
  <c r="E84" i="2"/>
  <c r="E88" i="2"/>
  <c r="E89" i="2"/>
  <c r="E90" i="2"/>
  <c r="E91" i="2"/>
  <c r="E92" i="2"/>
  <c r="E93" i="2"/>
  <c r="E94" i="2"/>
  <c r="E95" i="2"/>
  <c r="E96" i="2"/>
  <c r="E99" i="2"/>
  <c r="E3" i="2"/>
  <c r="I38" i="1"/>
  <c r="I33" i="1"/>
  <c r="J33" i="1" s="1"/>
  <c r="I30" i="1"/>
  <c r="E30" i="1" s="1"/>
  <c r="I24" i="1"/>
  <c r="J24" i="1" s="1"/>
  <c r="E33" i="1" l="1"/>
  <c r="E24" i="1"/>
  <c r="G30" i="1"/>
  <c r="J38" i="1"/>
  <c r="J30" i="1"/>
  <c r="G24" i="1"/>
  <c r="G33" i="1"/>
</calcChain>
</file>

<file path=xl/sharedStrings.xml><?xml version="1.0" encoding="utf-8"?>
<sst xmlns="http://schemas.openxmlformats.org/spreadsheetml/2006/main" count="557" uniqueCount="134">
  <si>
    <t>Realizzato</t>
  </si>
  <si>
    <t>Valore obiettivo</t>
  </si>
  <si>
    <t>Superficie soggetta a una gestione efficace del territorio che ha contribuito con successo:</t>
  </si>
  <si>
    <t>Numero lordo di posti di lavoro creati</t>
  </si>
  <si>
    <t>Numero di turisti in più</t>
  </si>
  <si>
    <t>nd</t>
  </si>
  <si>
    <t>Numero di partecipanti che hanno terminato con successo una formazione</t>
  </si>
  <si>
    <t>Asse 4 - Indicatori di risultato</t>
  </si>
  <si>
    <t>Numero di posti di lavoro creati</t>
  </si>
  <si>
    <t xml:space="preserve"> Indicatori supplementari di risultato</t>
  </si>
  <si>
    <t>ISR 311</t>
  </si>
  <si>
    <t>Numero lordo posti di lavoro creati nelle aziende agrituristiche con prodotti di qualità</t>
  </si>
  <si>
    <t>ISR 413</t>
  </si>
  <si>
    <t>Popolazione rurale utente di servizi migliorati</t>
  </si>
  <si>
    <t>Maggiore diffusione di internet nelle zone rurali</t>
  </si>
  <si>
    <t>Unità di misura</t>
  </si>
  <si>
    <t>Cod Misura</t>
  </si>
  <si>
    <t xml:space="preserve">Indicatori di prodotto </t>
  </si>
  <si>
    <t>Numero di partecipanti alla formazione</t>
  </si>
  <si>
    <t>n.</t>
  </si>
  <si>
    <t>Numero di giorni di formazione impartita</t>
  </si>
  <si>
    <t>Numero di giovani agricoltori beneficiari</t>
  </si>
  <si>
    <t>Volume totale di investimenti (M€)</t>
  </si>
  <si>
    <t>M€</t>
  </si>
  <si>
    <t>Numero di agricoltori prepensionati</t>
  </si>
  <si>
    <t>Numero di lavoratori agricoli prepensionati</t>
  </si>
  <si>
    <t>Numero di ettari resi disponibili</t>
  </si>
  <si>
    <t>ha</t>
  </si>
  <si>
    <t>Numero di agricoltori beneficiari</t>
  </si>
  <si>
    <t>Numero di proprietari di foreste beneficiari</t>
  </si>
  <si>
    <t>Numero di servizi di consulenza aziendale, di sostituzione o di assistenza alla gestione avviati</t>
  </si>
  <si>
    <t>Numero di aziende agricole che hanno ricevuto un sostegno agli investimenti</t>
  </si>
  <si>
    <t xml:space="preserve">Volume totale di investimenti </t>
  </si>
  <si>
    <t>Numero di aziende forestali che hanno ricevuto un sostegno agli investimenti</t>
  </si>
  <si>
    <t>Volume totale di investimenti</t>
  </si>
  <si>
    <t>Numero di imprese beneficiarie</t>
  </si>
  <si>
    <t>Numero di iniziative di cooperazione sovvenzionate</t>
  </si>
  <si>
    <t>Numero di operazioni sovvenzionate</t>
  </si>
  <si>
    <t>Superficie agricola danneggiata sovvenzionata</t>
  </si>
  <si>
    <t xml:space="preserve">Volume totale degli investimenti </t>
  </si>
  <si>
    <t>Numero di aziende agricole partecipanti beneficiarie</t>
  </si>
  <si>
    <t>Numero di azioni sovvenzionate</t>
  </si>
  <si>
    <t xml:space="preserve">Numero di aziende beneficiarie in zone montane </t>
  </si>
  <si>
    <t>Superficie agricola sovvenzionata in zone montane</t>
  </si>
  <si>
    <t xml:space="preserve">Numero di aziende beneficiarie in zone caratterizzate da svantaggi naturali diverse dalle zone montane </t>
  </si>
  <si>
    <t>Superficie agricola sovvenzionata  in zone caratterizzate da svantaggi naturali diverse dalle zone montane</t>
  </si>
  <si>
    <t>Numero di aziende agricole e di altri gestori del territorio beneficiari</t>
  </si>
  <si>
    <t xml:space="preserve"> Superficie totale fisica interessata dal sostegno agroambientale</t>
  </si>
  <si>
    <t>Superficie totale interessata dal sostegno agroambientale  in virtù di questa misura</t>
  </si>
  <si>
    <t>Numero di azioni in materia di risorse genetiche</t>
  </si>
  <si>
    <t>Numero totale di contratti</t>
  </si>
  <si>
    <t>Numero di aziende agricole beneficiarie</t>
  </si>
  <si>
    <t xml:space="preserve">Numero di contratti  per il benessere degli animali </t>
  </si>
  <si>
    <t>UBA/anno</t>
  </si>
  <si>
    <t>Numero di beneficiari</t>
  </si>
  <si>
    <t>np</t>
  </si>
  <si>
    <t>Numero di ettari imboschiti</t>
  </si>
  <si>
    <t>Numero di beneficiari di aiuti all’imboschimento</t>
  </si>
  <si>
    <t>Numero di interventi preventivi/ricostitutivi</t>
  </si>
  <si>
    <t>Superficie forestale danneggiata sovvenzionata</t>
  </si>
  <si>
    <t>Volume totale degli investimenti</t>
  </si>
  <si>
    <t>Numero di microimprese beneficiarie/create</t>
  </si>
  <si>
    <t>Numero di nuove iniziative turistiche sovvenzionate</t>
  </si>
  <si>
    <t>Numero di aziende sovvenzionate</t>
  </si>
  <si>
    <t>Numero di villaggi dove si realizzano interventi</t>
  </si>
  <si>
    <t>Numero di interventi sovvenzionati</t>
  </si>
  <si>
    <t>Numero di operatori economici partecipanti ad attività sovvenzionate</t>
  </si>
  <si>
    <t>Numero di Gruppi di Azione Locale (GAL)</t>
  </si>
  <si>
    <t>Superficie totale coperta dai GAL</t>
  </si>
  <si>
    <t>Km²</t>
  </si>
  <si>
    <t>Popolazione totale coperta dai GAL</t>
  </si>
  <si>
    <t>Numero di progetti finanziati dai GAL</t>
  </si>
  <si>
    <t>Numero di progetti di cooperazione</t>
  </si>
  <si>
    <t>Numero di GAL cooperanti</t>
  </si>
  <si>
    <t>Indicatore supplementare regionale</t>
  </si>
  <si>
    <t>Numero di progetti formativi</t>
  </si>
  <si>
    <t>Numero di attività informative</t>
  </si>
  <si>
    <t>n./anno</t>
  </si>
  <si>
    <t>Numero di addetti informati</t>
  </si>
  <si>
    <t>Percentuale ore di formazione di carattere ambientale</t>
  </si>
  <si>
    <t>%</t>
  </si>
  <si>
    <t>Percentuale sul totale di iniziative di cooperazione sovvenzionate che riguardano l’innovazione di prodotto</t>
  </si>
  <si>
    <t>Percentuale di iniziative di cooperazione sovvenzionate in materia di energia</t>
  </si>
  <si>
    <t>Percentuale sul totale di iniziative di cooperazione sovvenzionate in campo agro-ambientale</t>
  </si>
  <si>
    <t>Aziende che introducono sistemi di certificazione DOP/IGP</t>
  </si>
  <si>
    <t>Aziende che introducono sistemi di certificazione per agricoltura biologica</t>
  </si>
  <si>
    <t>Volume degli investimenti sulla agro-biodiversità</t>
  </si>
  <si>
    <t>Posti letto creati (Effetto sinergico con la misura 311)</t>
  </si>
  <si>
    <t xml:space="preserve">Numero di azioni formative </t>
  </si>
  <si>
    <t>Numero di villaggi interessati</t>
  </si>
  <si>
    <t>Numero di infrastrutture turistico-ricreative realizzate</t>
  </si>
  <si>
    <t>Numero di imprese beneficiarie HC</t>
  </si>
  <si>
    <t>Volume totale di investimenti HC</t>
  </si>
  <si>
    <t>Numero di operazioni sovvenzionate HC</t>
  </si>
  <si>
    <t>Volume totale degli investimenti HC</t>
  </si>
  <si>
    <t>Numero di aziende agricole e di altri gestori del territorio beneficiari HC</t>
  </si>
  <si>
    <t>Numero di interventi preventivi/ricostitutivi HC</t>
  </si>
  <si>
    <t>Superficie forestale danneggiata sovvenzionata HC</t>
  </si>
  <si>
    <t>Numero di proprietari di foreste beneficiari HC</t>
  </si>
  <si>
    <t>Numero di microimprese beneficiarie/create HC</t>
  </si>
  <si>
    <t>Numero di aziende sovvenzionate HC</t>
  </si>
  <si>
    <t>411
412
413
421</t>
  </si>
  <si>
    <t>realizzato %</t>
  </si>
  <si>
    <t>Cod.</t>
  </si>
  <si>
    <t>411
412
413</t>
  </si>
  <si>
    <t>Unità di Misura</t>
  </si>
  <si>
    <t>€</t>
  </si>
  <si>
    <t>Misure che concorrono al valore obiettivo</t>
  </si>
  <si>
    <t xml:space="preserve">Asse 2 </t>
  </si>
  <si>
    <t>Asse 1</t>
  </si>
  <si>
    <t>Indicatore di risultato</t>
  </si>
  <si>
    <t xml:space="preserve"> </t>
  </si>
  <si>
    <t>Asse 3</t>
  </si>
  <si>
    <t>Aumento del valore aggiunto lordo di origine non agricola nelle aziende beneficiarie</t>
  </si>
  <si>
    <t>ad evitare marginalizzazione e abbandono delle terre</t>
  </si>
  <si>
    <t>Aumento del valore aggiunto lordo nelle aziende beneficiarie</t>
  </si>
  <si>
    <t xml:space="preserve">Valore della produzione agricola soggetta a marchi/norme di qualità riconosciuti </t>
  </si>
  <si>
    <t>alla biodiversità e la salvaguardia di habitat agricoli e forestali di alto pregio naturale</t>
  </si>
  <si>
    <t>a migliorare la qualità dell’acqua</t>
  </si>
  <si>
    <t>a migliorare la qualità del suolo</t>
  </si>
  <si>
    <t>ad attenuare i cambiamenti climatici</t>
  </si>
  <si>
    <t>n. abitanti</t>
  </si>
  <si>
    <t xml:space="preserve">Popolazione rurale utente di servizi migliorati </t>
  </si>
  <si>
    <t xml:space="preserve">Maggiore diffusione di internet nelle aree rurali </t>
  </si>
  <si>
    <t>Partecipanti che hanno terminato con successo una formazione in materia agricola e/o forestale</t>
  </si>
  <si>
    <t>Aziende che hanno introdotto nuovi prodotti e/o nuove tecniche</t>
  </si>
  <si>
    <t>Versione 2007</t>
  </si>
  <si>
    <t>Realizzato %</t>
  </si>
  <si>
    <t>Versione 2015</t>
  </si>
  <si>
    <t>Valore obiettivo
Versione 2007
(Ante HC)</t>
  </si>
  <si>
    <t>Realizzato
%</t>
  </si>
  <si>
    <t>Versione 2010 (HC/RP)</t>
  </si>
  <si>
    <t>Valore obiettivo
Versione 2010
(HC/RP)</t>
  </si>
  <si>
    <t>Valore obiettivo 
Versione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</si>
</sst>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0"/>
    <numFmt numFmtId="165" formatCode="#,##0.0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FF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2" fillId="0" borderId="0" xfId="2" applyFont="1"/>
    <xf numFmtId="4" fontId="4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9" fontId="6" fillId="0" borderId="1" xfId="2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0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3" fontId="8" fillId="0" borderId="0" xfId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9" fontId="10" fillId="0" borderId="1" xfId="2" applyFont="1" applyBorder="1" applyAlignment="1">
      <alignment horizontal="center" vertical="center" wrapText="1"/>
    </xf>
    <xf numFmtId="9" fontId="10" fillId="0" borderId="0" xfId="2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 wrapText="1"/>
    </xf>
    <xf numFmtId="9" fontId="10" fillId="0" borderId="10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9" fontId="6" fillId="0" borderId="0" xfId="2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9" fontId="4" fillId="2" borderId="1" xfId="2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9" fontId="6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9" fontId="9" fillId="2" borderId="8" xfId="2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166" fontId="10" fillId="0" borderId="2" xfId="2" applyNumberFormat="1" applyFont="1" applyBorder="1" applyAlignment="1">
      <alignment horizontal="center" vertical="center" wrapText="1"/>
    </xf>
    <xf numFmtId="166" fontId="10" fillId="0" borderId="15" xfId="2" applyNumberFormat="1" applyFont="1" applyBorder="1" applyAlignment="1">
      <alignment horizontal="center" vertical="center" wrapText="1"/>
    </xf>
    <xf numFmtId="166" fontId="10" fillId="0" borderId="12" xfId="2" applyNumberFormat="1" applyFont="1" applyBorder="1" applyAlignment="1">
      <alignment horizontal="center" vertical="center" wrapText="1"/>
    </xf>
    <xf numFmtId="166" fontId="10" fillId="2" borderId="4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9" fontId="10" fillId="0" borderId="8" xfId="2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9" fontId="10" fillId="0" borderId="0" xfId="2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66" fontId="10" fillId="0" borderId="0" xfId="2" applyNumberFormat="1" applyFont="1" applyBorder="1" applyAlignment="1">
      <alignment horizontal="center" vertical="center" wrapText="1"/>
    </xf>
    <xf numFmtId="3" fontId="11" fillId="2" borderId="11" xfId="0" applyNumberFormat="1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3" fontId="11" fillId="0" borderId="15" xfId="0" applyNumberFormat="1" applyFont="1" applyBorder="1" applyAlignment="1">
      <alignment horizontal="center" vertical="center" wrapText="1"/>
    </xf>
    <xf numFmtId="3" fontId="11" fillId="0" borderId="14" xfId="0" applyNumberFormat="1" applyFont="1" applyBorder="1" applyAlignment="1">
      <alignment horizontal="center" vertical="center" wrapText="1"/>
    </xf>
    <xf numFmtId="9" fontId="9" fillId="2" borderId="4" xfId="2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9" fontId="10" fillId="0" borderId="6" xfId="2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166" fontId="10" fillId="0" borderId="6" xfId="2" applyNumberFormat="1" applyFont="1" applyBorder="1" applyAlignment="1">
      <alignment horizontal="center" vertical="center" wrapText="1"/>
    </xf>
    <xf numFmtId="9" fontId="10" fillId="2" borderId="4" xfId="2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3" fontId="11" fillId="0" borderId="11" xfId="0" applyNumberFormat="1" applyFont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A2"/>
    </sheetView>
  </sheetViews>
  <sheetFormatPr defaultRowHeight="12" x14ac:dyDescent="0.2"/>
  <cols>
    <col min="1" max="1" width="8" style="16" customWidth="1"/>
    <col min="2" max="2" width="49" style="2" customWidth="1"/>
    <col min="3" max="3" width="9.28515625" style="21" customWidth="1"/>
    <col min="4" max="4" width="15.7109375" style="21" customWidth="1"/>
    <col min="5" max="5" width="10.28515625" style="23" customWidth="1"/>
    <col min="6" max="6" width="19.7109375" style="2" bestFit="1" customWidth="1"/>
    <col min="7" max="7" width="10.5703125" style="23" customWidth="1"/>
    <col min="8" max="8" width="15.7109375" style="2" customWidth="1"/>
    <col min="9" max="9" width="10.5703125" style="23" customWidth="1"/>
    <col min="10" max="10" width="11.42578125" style="22" customWidth="1"/>
    <col min="11" max="11" width="9.42578125" style="21" customWidth="1"/>
    <col min="12" max="12" width="8" style="16" customWidth="1"/>
    <col min="13" max="16384" width="9.140625" style="2"/>
  </cols>
  <sheetData>
    <row r="1" spans="1:12" ht="21.75" customHeight="1" x14ac:dyDescent="0.2">
      <c r="A1" s="135" t="s">
        <v>16</v>
      </c>
      <c r="B1" s="135" t="s">
        <v>17</v>
      </c>
      <c r="C1" s="135" t="s">
        <v>15</v>
      </c>
      <c r="D1" s="90" t="s">
        <v>126</v>
      </c>
      <c r="E1" s="137" t="s">
        <v>127</v>
      </c>
      <c r="F1" s="90" t="s">
        <v>131</v>
      </c>
      <c r="G1" s="137" t="s">
        <v>127</v>
      </c>
      <c r="H1" s="90" t="s">
        <v>128</v>
      </c>
      <c r="I1" s="137" t="s">
        <v>127</v>
      </c>
      <c r="J1" s="136" t="s">
        <v>0</v>
      </c>
      <c r="K1" s="135" t="s">
        <v>15</v>
      </c>
      <c r="L1" s="135" t="s">
        <v>16</v>
      </c>
    </row>
    <row r="2" spans="1:12" s="1" customFormat="1" ht="21" customHeight="1" x14ac:dyDescent="0.2">
      <c r="A2" s="135"/>
      <c r="B2" s="135"/>
      <c r="C2" s="135"/>
      <c r="D2" s="131" t="s">
        <v>1</v>
      </c>
      <c r="E2" s="137"/>
      <c r="F2" s="131" t="s">
        <v>1</v>
      </c>
      <c r="G2" s="137"/>
      <c r="H2" s="131" t="s">
        <v>1</v>
      </c>
      <c r="I2" s="137"/>
      <c r="J2" s="136"/>
      <c r="K2" s="135"/>
      <c r="L2" s="135"/>
    </row>
    <row r="3" spans="1:12" ht="15" customHeight="1" x14ac:dyDescent="0.2">
      <c r="A3" s="138">
        <v>111</v>
      </c>
      <c r="B3" s="3" t="s">
        <v>18</v>
      </c>
      <c r="C3" s="4" t="s">
        <v>19</v>
      </c>
      <c r="D3" s="5">
        <v>1700</v>
      </c>
      <c r="E3" s="27">
        <f t="shared" ref="E3:E17" si="0">$J3/D3</f>
        <v>0.98235294117647054</v>
      </c>
      <c r="F3" s="5">
        <v>1700</v>
      </c>
      <c r="G3" s="27">
        <f t="shared" ref="G3:G34" si="1">$J3/F3</f>
        <v>0.98235294117647054</v>
      </c>
      <c r="H3" s="5">
        <v>1600</v>
      </c>
      <c r="I3" s="27">
        <f t="shared" ref="I3:I11" si="2">$J3/H3</f>
        <v>1.04375</v>
      </c>
      <c r="J3" s="6">
        <v>1670</v>
      </c>
      <c r="K3" s="4" t="s">
        <v>19</v>
      </c>
      <c r="L3" s="139">
        <v>111</v>
      </c>
    </row>
    <row r="4" spans="1:12" ht="15" customHeight="1" x14ac:dyDescent="0.2">
      <c r="A4" s="138"/>
      <c r="B4" s="3" t="s">
        <v>20</v>
      </c>
      <c r="C4" s="4" t="s">
        <v>19</v>
      </c>
      <c r="D4" s="5">
        <v>4500</v>
      </c>
      <c r="E4" s="27">
        <f t="shared" si="0"/>
        <v>8.4444444444444447E-2</v>
      </c>
      <c r="F4" s="5">
        <v>4500</v>
      </c>
      <c r="G4" s="27">
        <f t="shared" si="1"/>
        <v>8.4444444444444447E-2</v>
      </c>
      <c r="H4" s="5">
        <v>360</v>
      </c>
      <c r="I4" s="27">
        <f t="shared" si="2"/>
        <v>1.0555555555555556</v>
      </c>
      <c r="J4" s="6">
        <v>380</v>
      </c>
      <c r="K4" s="4" t="s">
        <v>19</v>
      </c>
      <c r="L4" s="139"/>
    </row>
    <row r="5" spans="1:12" ht="15" customHeight="1" x14ac:dyDescent="0.2">
      <c r="A5" s="133">
        <v>112</v>
      </c>
      <c r="B5" s="3" t="s">
        <v>21</v>
      </c>
      <c r="C5" s="4" t="s">
        <v>19</v>
      </c>
      <c r="D5" s="4">
        <v>550</v>
      </c>
      <c r="E5" s="27">
        <f t="shared" si="0"/>
        <v>1.0345454545454544</v>
      </c>
      <c r="F5" s="4">
        <v>550</v>
      </c>
      <c r="G5" s="27">
        <f t="shared" si="1"/>
        <v>1.0345454545454544</v>
      </c>
      <c r="H5" s="4">
        <v>610</v>
      </c>
      <c r="I5" s="27">
        <f t="shared" si="2"/>
        <v>0.93278688524590159</v>
      </c>
      <c r="J5" s="7">
        <v>569</v>
      </c>
      <c r="K5" s="4" t="s">
        <v>19</v>
      </c>
      <c r="L5" s="133">
        <v>112</v>
      </c>
    </row>
    <row r="6" spans="1:12" ht="15" customHeight="1" x14ac:dyDescent="0.2">
      <c r="A6" s="134"/>
      <c r="B6" s="18" t="s">
        <v>22</v>
      </c>
      <c r="C6" s="4" t="s">
        <v>23</v>
      </c>
      <c r="D6" s="4">
        <v>25</v>
      </c>
      <c r="E6" s="27">
        <f t="shared" si="0"/>
        <v>0.48</v>
      </c>
      <c r="F6" s="4">
        <v>14.513999999999999</v>
      </c>
      <c r="G6" s="27">
        <f t="shared" si="1"/>
        <v>0.8267879288962382</v>
      </c>
      <c r="H6" s="28">
        <v>12.5</v>
      </c>
      <c r="I6" s="27">
        <f t="shared" si="2"/>
        <v>0.96</v>
      </c>
      <c r="J6" s="7">
        <v>12</v>
      </c>
      <c r="K6" s="4" t="s">
        <v>23</v>
      </c>
      <c r="L6" s="134"/>
    </row>
    <row r="7" spans="1:12" ht="15" customHeight="1" x14ac:dyDescent="0.2">
      <c r="A7" s="138">
        <v>113</v>
      </c>
      <c r="B7" s="3" t="s">
        <v>24</v>
      </c>
      <c r="C7" s="4" t="s">
        <v>19</v>
      </c>
      <c r="D7" s="4">
        <v>15</v>
      </c>
      <c r="E7" s="27">
        <f t="shared" si="0"/>
        <v>0.8666666666666667</v>
      </c>
      <c r="F7" s="4">
        <v>15</v>
      </c>
      <c r="G7" s="27">
        <f t="shared" si="1"/>
        <v>0.8666666666666667</v>
      </c>
      <c r="H7" s="4">
        <v>14</v>
      </c>
      <c r="I7" s="27">
        <f t="shared" si="2"/>
        <v>0.9285714285714286</v>
      </c>
      <c r="J7" s="7">
        <v>13</v>
      </c>
      <c r="K7" s="4" t="s">
        <v>19</v>
      </c>
      <c r="L7" s="139">
        <v>113</v>
      </c>
    </row>
    <row r="8" spans="1:12" ht="15" customHeight="1" x14ac:dyDescent="0.2">
      <c r="A8" s="138"/>
      <c r="B8" s="3" t="s">
        <v>25</v>
      </c>
      <c r="C8" s="4" t="s">
        <v>19</v>
      </c>
      <c r="D8" s="4">
        <v>10</v>
      </c>
      <c r="E8" s="27">
        <f t="shared" si="0"/>
        <v>0.1</v>
      </c>
      <c r="F8" s="4">
        <v>10</v>
      </c>
      <c r="G8" s="27">
        <f t="shared" si="1"/>
        <v>0.1</v>
      </c>
      <c r="H8" s="4">
        <v>1</v>
      </c>
      <c r="I8" s="27">
        <f t="shared" si="2"/>
        <v>1</v>
      </c>
      <c r="J8" s="7">
        <v>1</v>
      </c>
      <c r="K8" s="4" t="s">
        <v>19</v>
      </c>
      <c r="L8" s="139"/>
    </row>
    <row r="9" spans="1:12" ht="15" customHeight="1" x14ac:dyDescent="0.2">
      <c r="A9" s="138"/>
      <c r="B9" s="3" t="s">
        <v>26</v>
      </c>
      <c r="C9" s="4" t="s">
        <v>27</v>
      </c>
      <c r="D9" s="4">
        <v>50</v>
      </c>
      <c r="E9" s="27">
        <f t="shared" si="0"/>
        <v>3.34</v>
      </c>
      <c r="F9" s="4">
        <v>50</v>
      </c>
      <c r="G9" s="27">
        <f t="shared" si="1"/>
        <v>3.34</v>
      </c>
      <c r="H9" s="4">
        <v>200</v>
      </c>
      <c r="I9" s="27">
        <f t="shared" si="2"/>
        <v>0.83499999999999996</v>
      </c>
      <c r="J9" s="7">
        <v>167</v>
      </c>
      <c r="K9" s="4" t="s">
        <v>27</v>
      </c>
      <c r="L9" s="139"/>
    </row>
    <row r="10" spans="1:12" ht="15" customHeight="1" x14ac:dyDescent="0.2">
      <c r="A10" s="138">
        <v>114</v>
      </c>
      <c r="B10" s="3" t="s">
        <v>28</v>
      </c>
      <c r="C10" s="4" t="s">
        <v>19</v>
      </c>
      <c r="D10" s="4">
        <v>700</v>
      </c>
      <c r="E10" s="27">
        <f t="shared" si="0"/>
        <v>0.32142857142857145</v>
      </c>
      <c r="F10" s="4">
        <v>700</v>
      </c>
      <c r="G10" s="27">
        <f t="shared" si="1"/>
        <v>0.32142857142857145</v>
      </c>
      <c r="H10" s="4">
        <v>253</v>
      </c>
      <c r="I10" s="27">
        <f t="shared" si="2"/>
        <v>0.88932806324110669</v>
      </c>
      <c r="J10" s="7">
        <v>225</v>
      </c>
      <c r="K10" s="4" t="s">
        <v>19</v>
      </c>
      <c r="L10" s="139">
        <v>114</v>
      </c>
    </row>
    <row r="11" spans="1:12" ht="15" customHeight="1" x14ac:dyDescent="0.2">
      <c r="A11" s="138"/>
      <c r="B11" s="3" t="s">
        <v>29</v>
      </c>
      <c r="C11" s="4" t="s">
        <v>19</v>
      </c>
      <c r="D11" s="4">
        <v>100</v>
      </c>
      <c r="E11" s="27">
        <f t="shared" si="0"/>
        <v>0.03</v>
      </c>
      <c r="F11" s="4">
        <v>100</v>
      </c>
      <c r="G11" s="27">
        <f t="shared" si="1"/>
        <v>0.03</v>
      </c>
      <c r="H11" s="4">
        <v>10</v>
      </c>
      <c r="I11" s="27">
        <f t="shared" si="2"/>
        <v>0.3</v>
      </c>
      <c r="J11" s="7">
        <v>3</v>
      </c>
      <c r="K11" s="4" t="s">
        <v>19</v>
      </c>
      <c r="L11" s="139"/>
    </row>
    <row r="12" spans="1:12" ht="24.95" customHeight="1" x14ac:dyDescent="0.2">
      <c r="A12" s="49">
        <v>115</v>
      </c>
      <c r="B12" s="3" t="s">
        <v>30</v>
      </c>
      <c r="C12" s="4" t="s">
        <v>19</v>
      </c>
      <c r="D12" s="4">
        <v>8</v>
      </c>
      <c r="E12" s="27">
        <f t="shared" si="0"/>
        <v>0</v>
      </c>
      <c r="F12" s="4">
        <v>8</v>
      </c>
      <c r="G12" s="27">
        <f t="shared" si="1"/>
        <v>0</v>
      </c>
      <c r="H12" s="4">
        <v>0</v>
      </c>
      <c r="I12" s="27">
        <v>0</v>
      </c>
      <c r="J12" s="7">
        <v>0</v>
      </c>
      <c r="K12" s="4" t="s">
        <v>19</v>
      </c>
      <c r="L12" s="50">
        <v>115</v>
      </c>
    </row>
    <row r="13" spans="1:12" ht="24.95" customHeight="1" x14ac:dyDescent="0.2">
      <c r="A13" s="138">
        <v>121</v>
      </c>
      <c r="B13" s="3" t="s">
        <v>31</v>
      </c>
      <c r="C13" s="4" t="s">
        <v>19</v>
      </c>
      <c r="D13" s="5">
        <v>3300</v>
      </c>
      <c r="E13" s="27">
        <f t="shared" si="0"/>
        <v>0.74545454545454548</v>
      </c>
      <c r="F13" s="5">
        <v>3168</v>
      </c>
      <c r="G13" s="27">
        <f t="shared" si="1"/>
        <v>0.77651515151515149</v>
      </c>
      <c r="H13" s="5">
        <v>2690</v>
      </c>
      <c r="I13" s="27">
        <f t="shared" ref="I13:I46" si="3">$J13/H13</f>
        <v>0.91449814126394047</v>
      </c>
      <c r="J13" s="6">
        <v>2460</v>
      </c>
      <c r="K13" s="4" t="s">
        <v>19</v>
      </c>
      <c r="L13" s="139">
        <v>121</v>
      </c>
    </row>
    <row r="14" spans="1:12" ht="15" customHeight="1" x14ac:dyDescent="0.2">
      <c r="A14" s="138"/>
      <c r="B14" s="3" t="s">
        <v>32</v>
      </c>
      <c r="C14" s="4" t="s">
        <v>23</v>
      </c>
      <c r="D14" s="4">
        <v>181</v>
      </c>
      <c r="E14" s="27">
        <f t="shared" si="0"/>
        <v>1.011049723756906</v>
      </c>
      <c r="F14" s="11">
        <v>174.5</v>
      </c>
      <c r="G14" s="27">
        <f t="shared" si="1"/>
        <v>1.0487106017191976</v>
      </c>
      <c r="H14" s="11">
        <v>184.4</v>
      </c>
      <c r="I14" s="27">
        <f t="shared" si="3"/>
        <v>0.99240780911062909</v>
      </c>
      <c r="J14" s="7">
        <v>183</v>
      </c>
      <c r="K14" s="4" t="s">
        <v>23</v>
      </c>
      <c r="L14" s="139"/>
    </row>
    <row r="15" spans="1:12" ht="24.95" customHeight="1" x14ac:dyDescent="0.2">
      <c r="A15" s="138">
        <v>122</v>
      </c>
      <c r="B15" s="3" t="s">
        <v>33</v>
      </c>
      <c r="C15" s="4" t="s">
        <v>19</v>
      </c>
      <c r="D15" s="4">
        <v>160</v>
      </c>
      <c r="E15" s="27">
        <f t="shared" si="0"/>
        <v>0.5</v>
      </c>
      <c r="F15" s="4">
        <v>144</v>
      </c>
      <c r="G15" s="27">
        <f t="shared" si="1"/>
        <v>0.55555555555555558</v>
      </c>
      <c r="H15" s="4">
        <v>82</v>
      </c>
      <c r="I15" s="27">
        <f t="shared" si="3"/>
        <v>0.97560975609756095</v>
      </c>
      <c r="J15" s="7">
        <v>80</v>
      </c>
      <c r="K15" s="4" t="s">
        <v>19</v>
      </c>
      <c r="L15" s="139">
        <v>122</v>
      </c>
    </row>
    <row r="16" spans="1:12" ht="15" customHeight="1" x14ac:dyDescent="0.2">
      <c r="A16" s="138"/>
      <c r="B16" s="3" t="s">
        <v>34</v>
      </c>
      <c r="C16" s="4" t="s">
        <v>23</v>
      </c>
      <c r="D16" s="96">
        <v>18</v>
      </c>
      <c r="E16" s="27">
        <f t="shared" si="0"/>
        <v>0.50477777777777777</v>
      </c>
      <c r="F16" s="11">
        <v>16.7</v>
      </c>
      <c r="G16" s="27">
        <f t="shared" si="1"/>
        <v>0.54407185628742516</v>
      </c>
      <c r="H16" s="11">
        <v>9</v>
      </c>
      <c r="I16" s="27">
        <f t="shared" si="3"/>
        <v>1.0095555555555555</v>
      </c>
      <c r="J16" s="7">
        <v>9.0860000000000003</v>
      </c>
      <c r="K16" s="4" t="s">
        <v>23</v>
      </c>
      <c r="L16" s="139"/>
    </row>
    <row r="17" spans="1:12" ht="15" customHeight="1" x14ac:dyDescent="0.2">
      <c r="A17" s="133">
        <v>123</v>
      </c>
      <c r="B17" s="18" t="s">
        <v>35</v>
      </c>
      <c r="C17" s="4" t="s">
        <v>19</v>
      </c>
      <c r="D17" s="4">
        <v>75</v>
      </c>
      <c r="E17" s="27">
        <f t="shared" si="0"/>
        <v>1.04</v>
      </c>
      <c r="F17" s="4">
        <v>72</v>
      </c>
      <c r="G17" s="27">
        <f t="shared" si="1"/>
        <v>1.0833333333333333</v>
      </c>
      <c r="H17" s="4">
        <v>78</v>
      </c>
      <c r="I17" s="27">
        <f t="shared" si="3"/>
        <v>1</v>
      </c>
      <c r="J17" s="7">
        <v>78</v>
      </c>
      <c r="K17" s="4" t="s">
        <v>19</v>
      </c>
      <c r="L17" s="133">
        <v>123</v>
      </c>
    </row>
    <row r="18" spans="1:12" s="22" customFormat="1" ht="15" customHeight="1" x14ac:dyDescent="0.2">
      <c r="A18" s="140"/>
      <c r="B18" s="97" t="s">
        <v>91</v>
      </c>
      <c r="C18" s="58" t="s">
        <v>19</v>
      </c>
      <c r="D18" s="59" t="s">
        <v>55</v>
      </c>
      <c r="E18" s="60">
        <v>0</v>
      </c>
      <c r="F18" s="58">
        <v>6</v>
      </c>
      <c r="G18" s="60">
        <f t="shared" si="1"/>
        <v>0.16666666666666666</v>
      </c>
      <c r="H18" s="58">
        <v>1</v>
      </c>
      <c r="I18" s="60">
        <f t="shared" si="3"/>
        <v>1</v>
      </c>
      <c r="J18" s="61">
        <v>1</v>
      </c>
      <c r="K18" s="62" t="s">
        <v>19</v>
      </c>
      <c r="L18" s="140"/>
    </row>
    <row r="19" spans="1:12" ht="15" customHeight="1" x14ac:dyDescent="0.2">
      <c r="A19" s="140"/>
      <c r="B19" s="3" t="s">
        <v>34</v>
      </c>
      <c r="C19" s="4" t="s">
        <v>23</v>
      </c>
      <c r="D19" s="4">
        <v>24</v>
      </c>
      <c r="E19" s="27">
        <f>$J19/D19</f>
        <v>1.3958333333333333</v>
      </c>
      <c r="F19" s="4">
        <v>25.2</v>
      </c>
      <c r="G19" s="27">
        <f t="shared" si="1"/>
        <v>1.3293650793650793</v>
      </c>
      <c r="H19" s="4">
        <v>35.71</v>
      </c>
      <c r="I19" s="27">
        <f t="shared" si="3"/>
        <v>0.93811257350882105</v>
      </c>
      <c r="J19" s="7">
        <v>33.5</v>
      </c>
      <c r="K19" s="4" t="s">
        <v>23</v>
      </c>
      <c r="L19" s="140"/>
    </row>
    <row r="20" spans="1:12" s="22" customFormat="1" ht="15" customHeight="1" x14ac:dyDescent="0.2">
      <c r="A20" s="134"/>
      <c r="B20" s="98" t="s">
        <v>92</v>
      </c>
      <c r="C20" s="58" t="s">
        <v>23</v>
      </c>
      <c r="D20" s="63" t="s">
        <v>55</v>
      </c>
      <c r="E20" s="64">
        <v>0</v>
      </c>
      <c r="F20" s="58">
        <v>1.4</v>
      </c>
      <c r="G20" s="64">
        <f t="shared" si="1"/>
        <v>6.9285714285714298E-2</v>
      </c>
      <c r="H20" s="58">
        <v>0.09</v>
      </c>
      <c r="I20" s="64">
        <f t="shared" si="3"/>
        <v>1.0777777777777779</v>
      </c>
      <c r="J20" s="61">
        <v>9.7000000000000003E-2</v>
      </c>
      <c r="K20" s="65" t="s">
        <v>23</v>
      </c>
      <c r="L20" s="134"/>
    </row>
    <row r="21" spans="1:12" ht="15" customHeight="1" x14ac:dyDescent="0.2">
      <c r="A21" s="49">
        <v>124</v>
      </c>
      <c r="B21" s="3" t="s">
        <v>36</v>
      </c>
      <c r="C21" s="4" t="s">
        <v>19</v>
      </c>
      <c r="D21" s="4">
        <v>10</v>
      </c>
      <c r="E21" s="27">
        <f>$J21/D21</f>
        <v>0.6</v>
      </c>
      <c r="F21" s="4">
        <v>10</v>
      </c>
      <c r="G21" s="27">
        <f t="shared" si="1"/>
        <v>0.6</v>
      </c>
      <c r="H21" s="4">
        <v>6</v>
      </c>
      <c r="I21" s="27">
        <f t="shared" si="3"/>
        <v>1</v>
      </c>
      <c r="J21" s="7">
        <v>6</v>
      </c>
      <c r="K21" s="4" t="s">
        <v>19</v>
      </c>
      <c r="L21" s="50">
        <v>124</v>
      </c>
    </row>
    <row r="22" spans="1:12" ht="15" customHeight="1" x14ac:dyDescent="0.2">
      <c r="A22" s="133">
        <v>125</v>
      </c>
      <c r="B22" s="3" t="s">
        <v>37</v>
      </c>
      <c r="C22" s="4" t="s">
        <v>19</v>
      </c>
      <c r="D22" s="4">
        <v>60</v>
      </c>
      <c r="E22" s="27">
        <f>$J22/D22</f>
        <v>2.1833333333333331</v>
      </c>
      <c r="F22" s="4">
        <v>98</v>
      </c>
      <c r="G22" s="27">
        <f t="shared" si="1"/>
        <v>1.3367346938775511</v>
      </c>
      <c r="H22" s="4">
        <v>140</v>
      </c>
      <c r="I22" s="27">
        <f t="shared" si="3"/>
        <v>0.93571428571428572</v>
      </c>
      <c r="J22" s="7">
        <v>131</v>
      </c>
      <c r="K22" s="10" t="s">
        <v>19</v>
      </c>
      <c r="L22" s="133">
        <v>125</v>
      </c>
    </row>
    <row r="23" spans="1:12" s="22" customFormat="1" ht="15" customHeight="1" x14ac:dyDescent="0.2">
      <c r="A23" s="140"/>
      <c r="B23" s="98" t="s">
        <v>93</v>
      </c>
      <c r="C23" s="58" t="s">
        <v>19</v>
      </c>
      <c r="D23" s="63" t="s">
        <v>55</v>
      </c>
      <c r="E23" s="64">
        <v>0</v>
      </c>
      <c r="F23" s="58">
        <v>12</v>
      </c>
      <c r="G23" s="64">
        <f t="shared" si="1"/>
        <v>1.8333333333333333</v>
      </c>
      <c r="H23" s="58">
        <v>20</v>
      </c>
      <c r="I23" s="64">
        <f t="shared" si="3"/>
        <v>1.1000000000000001</v>
      </c>
      <c r="J23" s="61">
        <v>22</v>
      </c>
      <c r="K23" s="66" t="s">
        <v>19</v>
      </c>
      <c r="L23" s="140"/>
    </row>
    <row r="24" spans="1:12" ht="15" customHeight="1" x14ac:dyDescent="0.2">
      <c r="A24" s="140"/>
      <c r="B24" s="3" t="s">
        <v>60</v>
      </c>
      <c r="C24" s="4" t="s">
        <v>23</v>
      </c>
      <c r="D24" s="4">
        <v>8</v>
      </c>
      <c r="E24" s="27">
        <f>$J24/D24</f>
        <v>1.9750000000000001</v>
      </c>
      <c r="F24" s="4">
        <v>14.7</v>
      </c>
      <c r="G24" s="27">
        <f t="shared" si="1"/>
        <v>1.0748299319727892</v>
      </c>
      <c r="H24" s="4">
        <v>19</v>
      </c>
      <c r="I24" s="27">
        <f t="shared" si="3"/>
        <v>0.83157894736842108</v>
      </c>
      <c r="J24" s="7">
        <v>15.8</v>
      </c>
      <c r="K24" s="10" t="s">
        <v>23</v>
      </c>
      <c r="L24" s="140"/>
    </row>
    <row r="25" spans="1:12" s="22" customFormat="1" ht="15" customHeight="1" x14ac:dyDescent="0.2">
      <c r="A25" s="134"/>
      <c r="B25" s="98" t="s">
        <v>94</v>
      </c>
      <c r="C25" s="58" t="s">
        <v>23</v>
      </c>
      <c r="D25" s="63" t="s">
        <v>55</v>
      </c>
      <c r="E25" s="64">
        <v>0</v>
      </c>
      <c r="F25" s="58">
        <v>3.8</v>
      </c>
      <c r="G25" s="64">
        <f t="shared" si="1"/>
        <v>0.65789473684210531</v>
      </c>
      <c r="H25" s="58">
        <v>2.4</v>
      </c>
      <c r="I25" s="64">
        <f t="shared" si="3"/>
        <v>1.0416666666666667</v>
      </c>
      <c r="J25" s="61">
        <v>2.5</v>
      </c>
      <c r="K25" s="66" t="s">
        <v>23</v>
      </c>
      <c r="L25" s="134"/>
    </row>
    <row r="26" spans="1:12" ht="15" customHeight="1" x14ac:dyDescent="0.2">
      <c r="A26" s="138">
        <v>126</v>
      </c>
      <c r="B26" s="3" t="s">
        <v>38</v>
      </c>
      <c r="C26" s="4" t="s">
        <v>27</v>
      </c>
      <c r="D26" s="4">
        <v>150</v>
      </c>
      <c r="E26" s="27">
        <f t="shared" ref="E26:E41" si="4">$J26/D26</f>
        <v>2.3666666666666667</v>
      </c>
      <c r="F26" s="4">
        <v>150</v>
      </c>
      <c r="G26" s="27">
        <f t="shared" si="1"/>
        <v>2.3666666666666667</v>
      </c>
      <c r="H26" s="4">
        <v>400</v>
      </c>
      <c r="I26" s="27">
        <f t="shared" si="3"/>
        <v>0.88749999999999996</v>
      </c>
      <c r="J26" s="7">
        <v>355</v>
      </c>
      <c r="K26" s="4" t="s">
        <v>27</v>
      </c>
      <c r="L26" s="139">
        <v>126</v>
      </c>
    </row>
    <row r="27" spans="1:12" ht="15" customHeight="1" x14ac:dyDescent="0.2">
      <c r="A27" s="138"/>
      <c r="B27" s="3" t="s">
        <v>39</v>
      </c>
      <c r="C27" s="4" t="s">
        <v>23</v>
      </c>
      <c r="D27" s="4">
        <v>4.3</v>
      </c>
      <c r="E27" s="27">
        <f t="shared" si="4"/>
        <v>0.93023255813953487</v>
      </c>
      <c r="F27" s="4">
        <v>4.3</v>
      </c>
      <c r="G27" s="27">
        <f t="shared" si="1"/>
        <v>0.93023255813953487</v>
      </c>
      <c r="H27" s="4">
        <v>4.5</v>
      </c>
      <c r="I27" s="27">
        <f t="shared" si="3"/>
        <v>0.88888888888888884</v>
      </c>
      <c r="J27" s="7">
        <v>4</v>
      </c>
      <c r="K27" s="4" t="s">
        <v>23</v>
      </c>
      <c r="L27" s="139"/>
    </row>
    <row r="28" spans="1:12" ht="15" customHeight="1" x14ac:dyDescent="0.2">
      <c r="A28" s="49">
        <v>132</v>
      </c>
      <c r="B28" s="3" t="s">
        <v>40</v>
      </c>
      <c r="C28" s="4" t="s">
        <v>19</v>
      </c>
      <c r="D28" s="4">
        <v>400</v>
      </c>
      <c r="E28" s="27">
        <f t="shared" si="4"/>
        <v>0.29249999999999998</v>
      </c>
      <c r="F28" s="4">
        <v>400</v>
      </c>
      <c r="G28" s="27">
        <f t="shared" si="1"/>
        <v>0.29249999999999998</v>
      </c>
      <c r="H28" s="4">
        <v>120</v>
      </c>
      <c r="I28" s="27">
        <f t="shared" si="3"/>
        <v>0.97499999999999998</v>
      </c>
      <c r="J28" s="7">
        <v>117</v>
      </c>
      <c r="K28" s="4" t="s">
        <v>19</v>
      </c>
      <c r="L28" s="50">
        <v>132</v>
      </c>
    </row>
    <row r="29" spans="1:12" ht="15" customHeight="1" x14ac:dyDescent="0.2">
      <c r="A29" s="49">
        <v>133</v>
      </c>
      <c r="B29" s="3" t="s">
        <v>41</v>
      </c>
      <c r="C29" s="4" t="s">
        <v>19</v>
      </c>
      <c r="D29" s="4">
        <v>7</v>
      </c>
      <c r="E29" s="27">
        <f t="shared" si="4"/>
        <v>0.8571428571428571</v>
      </c>
      <c r="F29" s="4">
        <v>7</v>
      </c>
      <c r="G29" s="27">
        <f t="shared" si="1"/>
        <v>0.8571428571428571</v>
      </c>
      <c r="H29" s="4">
        <v>6</v>
      </c>
      <c r="I29" s="27">
        <f t="shared" si="3"/>
        <v>1</v>
      </c>
      <c r="J29" s="7">
        <v>6</v>
      </c>
      <c r="K29" s="4" t="s">
        <v>19</v>
      </c>
      <c r="L29" s="50">
        <v>133</v>
      </c>
    </row>
    <row r="30" spans="1:12" ht="15" customHeight="1" x14ac:dyDescent="0.2">
      <c r="A30" s="138">
        <v>211</v>
      </c>
      <c r="B30" s="3" t="s">
        <v>42</v>
      </c>
      <c r="C30" s="4" t="s">
        <v>19</v>
      </c>
      <c r="D30" s="4">
        <v>900</v>
      </c>
      <c r="E30" s="27">
        <f t="shared" si="4"/>
        <v>3.4788888888888887</v>
      </c>
      <c r="F30" s="4">
        <v>900</v>
      </c>
      <c r="G30" s="27">
        <f t="shared" si="1"/>
        <v>3.4788888888888887</v>
      </c>
      <c r="H30" s="5">
        <v>3150</v>
      </c>
      <c r="I30" s="27">
        <f t="shared" si="3"/>
        <v>0.99396825396825395</v>
      </c>
      <c r="J30" s="6">
        <v>3131</v>
      </c>
      <c r="K30" s="4" t="s">
        <v>19</v>
      </c>
      <c r="L30" s="139">
        <v>211</v>
      </c>
    </row>
    <row r="31" spans="1:12" ht="15" customHeight="1" x14ac:dyDescent="0.2">
      <c r="A31" s="138"/>
      <c r="B31" s="3" t="s">
        <v>43</v>
      </c>
      <c r="C31" s="4" t="s">
        <v>27</v>
      </c>
      <c r="D31" s="5">
        <v>11000</v>
      </c>
      <c r="E31" s="27">
        <f t="shared" si="4"/>
        <v>1.5871818181818182</v>
      </c>
      <c r="F31" s="5">
        <v>11000</v>
      </c>
      <c r="G31" s="27">
        <f t="shared" si="1"/>
        <v>1.5871818181818182</v>
      </c>
      <c r="H31" s="5">
        <v>17650</v>
      </c>
      <c r="I31" s="27">
        <f t="shared" si="3"/>
        <v>0.98917847025495753</v>
      </c>
      <c r="J31" s="6">
        <v>17459</v>
      </c>
      <c r="K31" s="4" t="s">
        <v>27</v>
      </c>
      <c r="L31" s="139"/>
    </row>
    <row r="32" spans="1:12" ht="24.95" customHeight="1" x14ac:dyDescent="0.2">
      <c r="A32" s="138">
        <v>212</v>
      </c>
      <c r="B32" s="3" t="s">
        <v>44</v>
      </c>
      <c r="C32" s="4" t="s">
        <v>19</v>
      </c>
      <c r="D32" s="4">
        <v>15</v>
      </c>
      <c r="E32" s="27">
        <f t="shared" si="4"/>
        <v>1</v>
      </c>
      <c r="F32" s="4">
        <v>15</v>
      </c>
      <c r="G32" s="27">
        <f t="shared" si="1"/>
        <v>1</v>
      </c>
      <c r="H32" s="4">
        <v>15</v>
      </c>
      <c r="I32" s="27">
        <f t="shared" si="3"/>
        <v>1</v>
      </c>
      <c r="J32" s="7">
        <v>15</v>
      </c>
      <c r="K32" s="4" t="s">
        <v>19</v>
      </c>
      <c r="L32" s="139">
        <v>212</v>
      </c>
    </row>
    <row r="33" spans="1:13" ht="24.95" customHeight="1" x14ac:dyDescent="0.2">
      <c r="A33" s="138"/>
      <c r="B33" s="3" t="s">
        <v>45</v>
      </c>
      <c r="C33" s="4" t="s">
        <v>27</v>
      </c>
      <c r="D33" s="4">
        <v>100</v>
      </c>
      <c r="E33" s="27">
        <f t="shared" si="4"/>
        <v>1.44</v>
      </c>
      <c r="F33" s="4">
        <v>100</v>
      </c>
      <c r="G33" s="27">
        <f t="shared" si="1"/>
        <v>1.44</v>
      </c>
      <c r="H33" s="4">
        <v>145</v>
      </c>
      <c r="I33" s="27">
        <f t="shared" si="3"/>
        <v>0.99310344827586206</v>
      </c>
      <c r="J33" s="7">
        <v>144</v>
      </c>
      <c r="K33" s="4" t="s">
        <v>27</v>
      </c>
      <c r="L33" s="139"/>
    </row>
    <row r="34" spans="1:13" ht="24.95" customHeight="1" x14ac:dyDescent="0.2">
      <c r="A34" s="138">
        <v>214</v>
      </c>
      <c r="B34" s="3" t="s">
        <v>46</v>
      </c>
      <c r="C34" s="4" t="s">
        <v>19</v>
      </c>
      <c r="D34" s="5">
        <v>4000</v>
      </c>
      <c r="E34" s="27">
        <f t="shared" si="4"/>
        <v>1.8747499999999999</v>
      </c>
      <c r="F34" s="5">
        <v>3840</v>
      </c>
      <c r="G34" s="27">
        <f t="shared" si="1"/>
        <v>1.9528645833333333</v>
      </c>
      <c r="H34" s="5">
        <v>7500</v>
      </c>
      <c r="I34" s="27">
        <f t="shared" si="3"/>
        <v>0.99986666666666668</v>
      </c>
      <c r="J34" s="6">
        <v>7499</v>
      </c>
      <c r="K34" s="4" t="s">
        <v>19</v>
      </c>
      <c r="L34" s="139">
        <v>214</v>
      </c>
    </row>
    <row r="35" spans="1:13" ht="24.95" customHeight="1" x14ac:dyDescent="0.2">
      <c r="A35" s="138"/>
      <c r="B35" s="3" t="s">
        <v>47</v>
      </c>
      <c r="C35" s="4" t="s">
        <v>27</v>
      </c>
      <c r="D35" s="5">
        <v>10500</v>
      </c>
      <c r="E35" s="27">
        <f t="shared" si="4"/>
        <v>5.6697142857142859</v>
      </c>
      <c r="F35" s="5">
        <v>10080</v>
      </c>
      <c r="G35" s="27">
        <f t="shared" ref="G35:G66" si="5">$J35/F35</f>
        <v>5.9059523809523808</v>
      </c>
      <c r="H35" s="5">
        <v>60000</v>
      </c>
      <c r="I35" s="27">
        <f t="shared" si="3"/>
        <v>0.99219999999999997</v>
      </c>
      <c r="J35" s="6">
        <v>59532</v>
      </c>
      <c r="K35" s="4" t="s">
        <v>27</v>
      </c>
      <c r="L35" s="139"/>
    </row>
    <row r="36" spans="1:13" ht="24.95" customHeight="1" x14ac:dyDescent="0.2">
      <c r="A36" s="138"/>
      <c r="B36" s="3" t="s">
        <v>48</v>
      </c>
      <c r="C36" s="4" t="s">
        <v>27</v>
      </c>
      <c r="D36" s="5">
        <v>45000</v>
      </c>
      <c r="E36" s="27">
        <f t="shared" si="4"/>
        <v>1.9175777777777778</v>
      </c>
      <c r="F36" s="5">
        <v>43200</v>
      </c>
      <c r="G36" s="27">
        <f t="shared" si="5"/>
        <v>1.9974768518518518</v>
      </c>
      <c r="H36" s="5">
        <v>89000</v>
      </c>
      <c r="I36" s="27">
        <f t="shared" si="3"/>
        <v>0.96956179775280904</v>
      </c>
      <c r="J36" s="6">
        <v>86291</v>
      </c>
      <c r="K36" s="4" t="s">
        <v>27</v>
      </c>
      <c r="L36" s="139"/>
    </row>
    <row r="37" spans="1:13" ht="15" customHeight="1" x14ac:dyDescent="0.2">
      <c r="A37" s="138"/>
      <c r="B37" s="3" t="s">
        <v>49</v>
      </c>
      <c r="C37" s="4" t="s">
        <v>19</v>
      </c>
      <c r="D37" s="5">
        <v>300</v>
      </c>
      <c r="E37" s="27">
        <f t="shared" si="4"/>
        <v>2.4333333333333331</v>
      </c>
      <c r="F37" s="5">
        <v>288</v>
      </c>
      <c r="G37" s="27">
        <f t="shared" si="5"/>
        <v>2.5347222222222223</v>
      </c>
      <c r="H37" s="5">
        <v>830</v>
      </c>
      <c r="I37" s="27">
        <f t="shared" si="3"/>
        <v>0.87951807228915657</v>
      </c>
      <c r="J37" s="7">
        <v>730</v>
      </c>
      <c r="K37" s="4" t="s">
        <v>19</v>
      </c>
      <c r="L37" s="139"/>
    </row>
    <row r="38" spans="1:13" ht="15" customHeight="1" x14ac:dyDescent="0.2">
      <c r="A38" s="138"/>
      <c r="B38" s="3" t="s">
        <v>50</v>
      </c>
      <c r="C38" s="4" t="s">
        <v>19</v>
      </c>
      <c r="D38" s="5">
        <v>9000</v>
      </c>
      <c r="E38" s="27">
        <f t="shared" si="4"/>
        <v>1.5932222222222223</v>
      </c>
      <c r="F38" s="5">
        <v>8640</v>
      </c>
      <c r="G38" s="27">
        <f t="shared" si="5"/>
        <v>1.6596064814814815</v>
      </c>
      <c r="H38" s="5">
        <v>14500</v>
      </c>
      <c r="I38" s="27">
        <f t="shared" si="3"/>
        <v>0.98889655172413793</v>
      </c>
      <c r="J38" s="6">
        <v>14339</v>
      </c>
      <c r="K38" s="4" t="s">
        <v>19</v>
      </c>
      <c r="L38" s="139"/>
    </row>
    <row r="39" spans="1:13" ht="15" customHeight="1" x14ac:dyDescent="0.2">
      <c r="A39" s="138">
        <v>215</v>
      </c>
      <c r="B39" s="3" t="s">
        <v>51</v>
      </c>
      <c r="C39" s="4" t="s">
        <v>19</v>
      </c>
      <c r="D39" s="5">
        <v>180</v>
      </c>
      <c r="E39" s="27">
        <f t="shared" si="4"/>
        <v>0.2388888888888889</v>
      </c>
      <c r="F39" s="5">
        <v>180</v>
      </c>
      <c r="G39" s="27">
        <f t="shared" si="5"/>
        <v>0.2388888888888889</v>
      </c>
      <c r="H39" s="5">
        <v>50</v>
      </c>
      <c r="I39" s="27">
        <f t="shared" si="3"/>
        <v>0.86</v>
      </c>
      <c r="J39" s="7">
        <v>43</v>
      </c>
      <c r="K39" s="4" t="s">
        <v>19</v>
      </c>
      <c r="L39" s="139">
        <v>215</v>
      </c>
    </row>
    <row r="40" spans="1:13" ht="15" customHeight="1" x14ac:dyDescent="0.2">
      <c r="A40" s="138"/>
      <c r="B40" s="3" t="s">
        <v>52</v>
      </c>
      <c r="C40" s="4" t="s">
        <v>53</v>
      </c>
      <c r="D40" s="5">
        <v>1600</v>
      </c>
      <c r="E40" s="27">
        <f t="shared" si="4"/>
        <v>0.03</v>
      </c>
      <c r="F40" s="5">
        <v>180</v>
      </c>
      <c r="G40" s="27">
        <f t="shared" si="5"/>
        <v>0.26666666666666666</v>
      </c>
      <c r="H40" s="5">
        <v>50</v>
      </c>
      <c r="I40" s="27">
        <f t="shared" si="3"/>
        <v>0.96</v>
      </c>
      <c r="J40" s="7">
        <v>48</v>
      </c>
      <c r="K40" s="4" t="s">
        <v>53</v>
      </c>
      <c r="L40" s="139"/>
    </row>
    <row r="41" spans="1:13" ht="24.95" customHeight="1" x14ac:dyDescent="0.2">
      <c r="A41" s="133">
        <v>216</v>
      </c>
      <c r="B41" s="3" t="s">
        <v>46</v>
      </c>
      <c r="C41" s="4" t="s">
        <v>19</v>
      </c>
      <c r="D41" s="4">
        <v>310</v>
      </c>
      <c r="E41" s="27">
        <f t="shared" si="4"/>
        <v>5.1354838709677422</v>
      </c>
      <c r="F41" s="5">
        <v>255</v>
      </c>
      <c r="G41" s="27">
        <f t="shared" si="5"/>
        <v>6.2431372549019608</v>
      </c>
      <c r="H41" s="5">
        <v>1500</v>
      </c>
      <c r="I41" s="27">
        <f t="shared" si="3"/>
        <v>1.0613333333333332</v>
      </c>
      <c r="J41" s="6">
        <v>1592</v>
      </c>
      <c r="K41" s="4" t="s">
        <v>19</v>
      </c>
      <c r="L41" s="133">
        <v>216</v>
      </c>
    </row>
    <row r="42" spans="1:13" s="22" customFormat="1" ht="24.95" customHeight="1" x14ac:dyDescent="0.2">
      <c r="A42" s="140"/>
      <c r="B42" s="98" t="s">
        <v>95</v>
      </c>
      <c r="C42" s="58" t="s">
        <v>19</v>
      </c>
      <c r="D42" s="58" t="s">
        <v>55</v>
      </c>
      <c r="E42" s="64">
        <v>0</v>
      </c>
      <c r="F42" s="67">
        <v>757</v>
      </c>
      <c r="G42" s="64">
        <f t="shared" si="5"/>
        <v>0.97754293262879788</v>
      </c>
      <c r="H42" s="67">
        <v>820</v>
      </c>
      <c r="I42" s="64">
        <f t="shared" si="3"/>
        <v>0.90243902439024393</v>
      </c>
      <c r="J42" s="68">
        <v>740</v>
      </c>
      <c r="K42" s="24" t="s">
        <v>19</v>
      </c>
      <c r="L42" s="140"/>
    </row>
    <row r="43" spans="1:13" ht="15" customHeight="1" x14ac:dyDescent="0.2">
      <c r="A43" s="140"/>
      <c r="B43" s="3" t="s">
        <v>32</v>
      </c>
      <c r="C43" s="4" t="s">
        <v>23</v>
      </c>
      <c r="D43" s="4">
        <v>3.1</v>
      </c>
      <c r="E43" s="27">
        <f>$J43/D43</f>
        <v>6.258064516129032</v>
      </c>
      <c r="F43" s="4">
        <v>3.3</v>
      </c>
      <c r="G43" s="27">
        <f t="shared" si="5"/>
        <v>5.8787878787878789</v>
      </c>
      <c r="H43" s="4">
        <v>19.100000000000001</v>
      </c>
      <c r="I43" s="27">
        <f t="shared" si="3"/>
        <v>1.0157068062827224</v>
      </c>
      <c r="J43" s="7">
        <v>19.399999999999999</v>
      </c>
      <c r="K43" s="4" t="s">
        <v>23</v>
      </c>
      <c r="L43" s="140"/>
    </row>
    <row r="44" spans="1:13" s="22" customFormat="1" ht="15" customHeight="1" x14ac:dyDescent="0.2">
      <c r="A44" s="134"/>
      <c r="B44" s="98" t="s">
        <v>92</v>
      </c>
      <c r="C44" s="58" t="s">
        <v>23</v>
      </c>
      <c r="D44" s="58" t="s">
        <v>55</v>
      </c>
      <c r="E44" s="64">
        <v>0</v>
      </c>
      <c r="F44" s="58">
        <v>5.7</v>
      </c>
      <c r="G44" s="64">
        <f t="shared" si="5"/>
        <v>1.0526315789473684</v>
      </c>
      <c r="H44" s="58">
        <v>6.2</v>
      </c>
      <c r="I44" s="64">
        <f t="shared" si="3"/>
        <v>0.96774193548387089</v>
      </c>
      <c r="J44" s="61">
        <v>6</v>
      </c>
      <c r="K44" s="24" t="s">
        <v>23</v>
      </c>
      <c r="L44" s="134"/>
    </row>
    <row r="45" spans="1:13" ht="15" customHeight="1" x14ac:dyDescent="0.2">
      <c r="A45" s="133">
        <v>221</v>
      </c>
      <c r="B45" s="3" t="s">
        <v>54</v>
      </c>
      <c r="C45" s="4" t="s">
        <v>19</v>
      </c>
      <c r="D45" s="4" t="s">
        <v>55</v>
      </c>
      <c r="E45" s="27">
        <v>0</v>
      </c>
      <c r="F45" s="4">
        <v>80</v>
      </c>
      <c r="G45" s="27">
        <f t="shared" si="5"/>
        <v>0.7</v>
      </c>
      <c r="H45" s="4">
        <v>60</v>
      </c>
      <c r="I45" s="27">
        <f t="shared" si="3"/>
        <v>0.93333333333333335</v>
      </c>
      <c r="J45" s="7">
        <v>56</v>
      </c>
      <c r="K45" s="4" t="s">
        <v>19</v>
      </c>
      <c r="L45" s="141">
        <v>221</v>
      </c>
    </row>
    <row r="46" spans="1:13" ht="15" customHeight="1" x14ac:dyDescent="0.2">
      <c r="A46" s="134"/>
      <c r="B46" s="3" t="s">
        <v>56</v>
      </c>
      <c r="C46" s="4" t="s">
        <v>27</v>
      </c>
      <c r="D46" s="4" t="s">
        <v>55</v>
      </c>
      <c r="E46" s="27">
        <v>0</v>
      </c>
      <c r="F46" s="4">
        <v>90</v>
      </c>
      <c r="G46" s="27">
        <f t="shared" si="5"/>
        <v>0.98166666666666658</v>
      </c>
      <c r="H46" s="4">
        <v>90</v>
      </c>
      <c r="I46" s="27">
        <f t="shared" si="3"/>
        <v>0.98166666666666658</v>
      </c>
      <c r="J46" s="9">
        <v>88.35</v>
      </c>
      <c r="K46" s="4" t="s">
        <v>27</v>
      </c>
      <c r="L46" s="142"/>
    </row>
    <row r="47" spans="1:13" ht="15" customHeight="1" x14ac:dyDescent="0.2">
      <c r="A47" s="138">
        <v>223</v>
      </c>
      <c r="B47" s="3" t="s">
        <v>57</v>
      </c>
      <c r="C47" s="4" t="s">
        <v>19</v>
      </c>
      <c r="D47" s="4">
        <v>30</v>
      </c>
      <c r="E47" s="27">
        <f>$J47/D47</f>
        <v>0</v>
      </c>
      <c r="F47" s="4">
        <v>30</v>
      </c>
      <c r="G47" s="27">
        <f t="shared" si="5"/>
        <v>0</v>
      </c>
      <c r="H47" s="4">
        <v>0</v>
      </c>
      <c r="I47" s="27">
        <v>0</v>
      </c>
      <c r="J47" s="7">
        <v>0</v>
      </c>
      <c r="K47" s="4" t="s">
        <v>19</v>
      </c>
      <c r="L47" s="139">
        <v>223</v>
      </c>
      <c r="M47" s="12"/>
    </row>
    <row r="48" spans="1:13" ht="15" customHeight="1" x14ac:dyDescent="0.2">
      <c r="A48" s="138"/>
      <c r="B48" s="3" t="s">
        <v>56</v>
      </c>
      <c r="C48" s="4" t="s">
        <v>19</v>
      </c>
      <c r="D48" s="4">
        <v>50</v>
      </c>
      <c r="E48" s="27">
        <f>$J48/D48</f>
        <v>0</v>
      </c>
      <c r="F48" s="4">
        <v>50</v>
      </c>
      <c r="G48" s="27">
        <f t="shared" si="5"/>
        <v>0</v>
      </c>
      <c r="H48" s="4">
        <v>0</v>
      </c>
      <c r="I48" s="27">
        <v>0</v>
      </c>
      <c r="J48" s="7">
        <v>0</v>
      </c>
      <c r="K48" s="4" t="s">
        <v>19</v>
      </c>
      <c r="L48" s="139"/>
    </row>
    <row r="49" spans="1:12" ht="15" customHeight="1" x14ac:dyDescent="0.2">
      <c r="A49" s="133">
        <v>226</v>
      </c>
      <c r="B49" s="3" t="s">
        <v>58</v>
      </c>
      <c r="C49" s="4" t="s">
        <v>19</v>
      </c>
      <c r="D49" s="4">
        <v>25</v>
      </c>
      <c r="E49" s="27">
        <f>$J49/D49</f>
        <v>2.08</v>
      </c>
      <c r="F49" s="4">
        <v>31</v>
      </c>
      <c r="G49" s="27">
        <f t="shared" si="5"/>
        <v>1.6774193548387097</v>
      </c>
      <c r="H49" s="4">
        <v>53</v>
      </c>
      <c r="I49" s="27">
        <f t="shared" ref="I49:I61" si="6">$J49/H49</f>
        <v>0.98113207547169812</v>
      </c>
      <c r="J49" s="7">
        <v>52</v>
      </c>
      <c r="K49" s="4" t="s">
        <v>19</v>
      </c>
      <c r="L49" s="133">
        <v>226</v>
      </c>
    </row>
    <row r="50" spans="1:12" s="22" customFormat="1" ht="15" customHeight="1" x14ac:dyDescent="0.2">
      <c r="A50" s="140"/>
      <c r="B50" s="98" t="s">
        <v>96</v>
      </c>
      <c r="C50" s="58" t="s">
        <v>19</v>
      </c>
      <c r="D50" s="58" t="s">
        <v>55</v>
      </c>
      <c r="E50" s="64">
        <v>0</v>
      </c>
      <c r="F50" s="58">
        <v>7</v>
      </c>
      <c r="G50" s="64">
        <f t="shared" si="5"/>
        <v>2.5714285714285716</v>
      </c>
      <c r="H50" s="58">
        <v>16</v>
      </c>
      <c r="I50" s="64">
        <f t="shared" si="6"/>
        <v>1.125</v>
      </c>
      <c r="J50" s="61">
        <v>18</v>
      </c>
      <c r="K50" s="24" t="s">
        <v>19</v>
      </c>
      <c r="L50" s="140"/>
    </row>
    <row r="51" spans="1:12" ht="15" customHeight="1" x14ac:dyDescent="0.2">
      <c r="A51" s="140"/>
      <c r="B51" s="3" t="s">
        <v>59</v>
      </c>
      <c r="C51" s="4" t="s">
        <v>27</v>
      </c>
      <c r="D51" s="5">
        <v>2000</v>
      </c>
      <c r="E51" s="27">
        <f>$J51/D51</f>
        <v>0.505</v>
      </c>
      <c r="F51" s="5">
        <v>2500</v>
      </c>
      <c r="G51" s="27">
        <f t="shared" si="5"/>
        <v>0.40400000000000003</v>
      </c>
      <c r="H51" s="5">
        <v>1000</v>
      </c>
      <c r="I51" s="27">
        <f t="shared" si="6"/>
        <v>1.01</v>
      </c>
      <c r="J51" s="6">
        <v>1010</v>
      </c>
      <c r="K51" s="4" t="s">
        <v>27</v>
      </c>
      <c r="L51" s="140"/>
    </row>
    <row r="52" spans="1:12" s="22" customFormat="1" ht="15" customHeight="1" x14ac:dyDescent="0.2">
      <c r="A52" s="140"/>
      <c r="B52" s="98" t="s">
        <v>97</v>
      </c>
      <c r="C52" s="58" t="s">
        <v>27</v>
      </c>
      <c r="D52" s="67" t="s">
        <v>55</v>
      </c>
      <c r="E52" s="64">
        <v>0</v>
      </c>
      <c r="F52" s="67">
        <v>600</v>
      </c>
      <c r="G52" s="64">
        <f t="shared" si="5"/>
        <v>0.22166666666666668</v>
      </c>
      <c r="H52" s="67">
        <v>120</v>
      </c>
      <c r="I52" s="64">
        <f t="shared" si="6"/>
        <v>1.1083333333333334</v>
      </c>
      <c r="J52" s="68">
        <v>133</v>
      </c>
      <c r="K52" s="24" t="s">
        <v>27</v>
      </c>
      <c r="L52" s="140"/>
    </row>
    <row r="53" spans="1:12" ht="15" customHeight="1" x14ac:dyDescent="0.2">
      <c r="A53" s="140"/>
      <c r="B53" s="3" t="s">
        <v>60</v>
      </c>
      <c r="C53" s="4" t="s">
        <v>23</v>
      </c>
      <c r="D53" s="96">
        <v>2.2000000000000002</v>
      </c>
      <c r="E53" s="27">
        <v>0</v>
      </c>
      <c r="F53" s="11">
        <v>3.8740000000000001</v>
      </c>
      <c r="G53" s="27">
        <f t="shared" si="5"/>
        <v>1.23902942694889</v>
      </c>
      <c r="H53" s="11">
        <v>4.9000000000000004</v>
      </c>
      <c r="I53" s="27">
        <f t="shared" si="6"/>
        <v>0.97959183673469374</v>
      </c>
      <c r="J53" s="7">
        <v>4.8</v>
      </c>
      <c r="K53" s="4" t="s">
        <v>23</v>
      </c>
      <c r="L53" s="140"/>
    </row>
    <row r="54" spans="1:12" s="22" customFormat="1" ht="15" customHeight="1" x14ac:dyDescent="0.2">
      <c r="A54" s="134"/>
      <c r="B54" s="98" t="s">
        <v>94</v>
      </c>
      <c r="C54" s="58" t="s">
        <v>23</v>
      </c>
      <c r="D54" s="58" t="s">
        <v>55</v>
      </c>
      <c r="E54" s="64">
        <v>0</v>
      </c>
      <c r="F54" s="58">
        <v>0.72599999999999998</v>
      </c>
      <c r="G54" s="64">
        <f t="shared" si="5"/>
        <v>1.9283746556473829</v>
      </c>
      <c r="H54" s="58">
        <v>1.1000000000000001</v>
      </c>
      <c r="I54" s="64">
        <f t="shared" si="6"/>
        <v>1.2727272727272725</v>
      </c>
      <c r="J54" s="61">
        <v>1.4</v>
      </c>
      <c r="K54" s="24" t="s">
        <v>23</v>
      </c>
      <c r="L54" s="134"/>
    </row>
    <row r="55" spans="1:12" ht="15" customHeight="1" x14ac:dyDescent="0.2">
      <c r="A55" s="133">
        <v>227</v>
      </c>
      <c r="B55" s="3" t="s">
        <v>29</v>
      </c>
      <c r="C55" s="4" t="s">
        <v>19</v>
      </c>
      <c r="D55" s="4">
        <v>8</v>
      </c>
      <c r="E55" s="27">
        <f>$J55/D55</f>
        <v>3.125</v>
      </c>
      <c r="F55" s="4">
        <v>18</v>
      </c>
      <c r="G55" s="27">
        <f t="shared" si="5"/>
        <v>1.3888888888888888</v>
      </c>
      <c r="H55" s="4">
        <v>30</v>
      </c>
      <c r="I55" s="27">
        <f t="shared" si="6"/>
        <v>0.83333333333333337</v>
      </c>
      <c r="J55" s="7">
        <v>25</v>
      </c>
      <c r="K55" s="4" t="s">
        <v>19</v>
      </c>
      <c r="L55" s="133">
        <v>227</v>
      </c>
    </row>
    <row r="56" spans="1:12" s="22" customFormat="1" ht="15" customHeight="1" x14ac:dyDescent="0.2">
      <c r="A56" s="140"/>
      <c r="B56" s="98" t="s">
        <v>98</v>
      </c>
      <c r="C56" s="58" t="s">
        <v>19</v>
      </c>
      <c r="D56" s="58" t="s">
        <v>55</v>
      </c>
      <c r="E56" s="64">
        <v>0</v>
      </c>
      <c r="F56" s="58">
        <v>20</v>
      </c>
      <c r="G56" s="64">
        <f t="shared" si="5"/>
        <v>1.25</v>
      </c>
      <c r="H56" s="58">
        <v>24</v>
      </c>
      <c r="I56" s="64">
        <f t="shared" si="6"/>
        <v>1.0416666666666667</v>
      </c>
      <c r="J56" s="61">
        <v>25</v>
      </c>
      <c r="K56" s="24" t="s">
        <v>19</v>
      </c>
      <c r="L56" s="140"/>
    </row>
    <row r="57" spans="1:12" ht="15" customHeight="1" x14ac:dyDescent="0.2">
      <c r="A57" s="140"/>
      <c r="B57" s="3" t="s">
        <v>32</v>
      </c>
      <c r="C57" s="4" t="s">
        <v>23</v>
      </c>
      <c r="D57" s="4">
        <v>0.6</v>
      </c>
      <c r="E57" s="27">
        <f>$J57/D57</f>
        <v>3.5000000000000004</v>
      </c>
      <c r="F57" s="4">
        <v>1.4</v>
      </c>
      <c r="G57" s="27">
        <f t="shared" si="5"/>
        <v>1.5000000000000002</v>
      </c>
      <c r="H57" s="4">
        <v>2.7</v>
      </c>
      <c r="I57" s="27">
        <f t="shared" si="6"/>
        <v>0.77777777777777779</v>
      </c>
      <c r="J57" s="7">
        <v>2.1</v>
      </c>
      <c r="K57" s="4" t="s">
        <v>23</v>
      </c>
      <c r="L57" s="140"/>
    </row>
    <row r="58" spans="1:12" s="22" customFormat="1" ht="15" customHeight="1" x14ac:dyDescent="0.2">
      <c r="A58" s="134"/>
      <c r="B58" s="98" t="s">
        <v>92</v>
      </c>
      <c r="C58" s="58" t="s">
        <v>23</v>
      </c>
      <c r="D58" s="58" t="s">
        <v>55</v>
      </c>
      <c r="E58" s="64">
        <v>0</v>
      </c>
      <c r="F58" s="58">
        <v>1.8</v>
      </c>
      <c r="G58" s="64">
        <f t="shared" si="5"/>
        <v>2</v>
      </c>
      <c r="H58" s="58">
        <v>3.6</v>
      </c>
      <c r="I58" s="64">
        <f t="shared" si="6"/>
        <v>1</v>
      </c>
      <c r="J58" s="61">
        <v>3.6</v>
      </c>
      <c r="K58" s="24" t="s">
        <v>23</v>
      </c>
      <c r="L58" s="134"/>
    </row>
    <row r="59" spans="1:12" ht="15" customHeight="1" x14ac:dyDescent="0.2">
      <c r="A59" s="138">
        <v>311</v>
      </c>
      <c r="B59" s="3" t="s">
        <v>54</v>
      </c>
      <c r="C59" s="4" t="s">
        <v>19</v>
      </c>
      <c r="D59" s="4">
        <v>250</v>
      </c>
      <c r="E59" s="27">
        <f>$J59/D59</f>
        <v>0.752</v>
      </c>
      <c r="F59" s="4">
        <v>250</v>
      </c>
      <c r="G59" s="27">
        <f t="shared" si="5"/>
        <v>0.752</v>
      </c>
      <c r="H59" s="4">
        <v>190</v>
      </c>
      <c r="I59" s="27">
        <f t="shared" si="6"/>
        <v>0.98947368421052628</v>
      </c>
      <c r="J59" s="7">
        <v>188</v>
      </c>
      <c r="K59" s="4" t="s">
        <v>19</v>
      </c>
      <c r="L59" s="139">
        <v>311</v>
      </c>
    </row>
    <row r="60" spans="1:12" ht="15" customHeight="1" x14ac:dyDescent="0.2">
      <c r="A60" s="138"/>
      <c r="B60" s="3" t="s">
        <v>34</v>
      </c>
      <c r="C60" s="4" t="s">
        <v>23</v>
      </c>
      <c r="D60" s="4">
        <v>16</v>
      </c>
      <c r="E60" s="27">
        <f>$J60/D60</f>
        <v>1.1625000000000001</v>
      </c>
      <c r="F60" s="4">
        <v>14.5</v>
      </c>
      <c r="G60" s="27">
        <f t="shared" si="5"/>
        <v>1.2827586206896553</v>
      </c>
      <c r="H60" s="4">
        <v>18.7</v>
      </c>
      <c r="I60" s="27">
        <f t="shared" si="6"/>
        <v>0.99465240641711239</v>
      </c>
      <c r="J60" s="7">
        <v>18.600000000000001</v>
      </c>
      <c r="K60" s="4" t="s">
        <v>23</v>
      </c>
      <c r="L60" s="139"/>
    </row>
    <row r="61" spans="1:12" ht="15" customHeight="1" x14ac:dyDescent="0.2">
      <c r="A61" s="133">
        <v>312</v>
      </c>
      <c r="B61" s="3" t="s">
        <v>61</v>
      </c>
      <c r="C61" s="4" t="s">
        <v>19</v>
      </c>
      <c r="D61" s="4">
        <v>70</v>
      </c>
      <c r="E61" s="27">
        <f>$J61/D61</f>
        <v>0.22857142857142856</v>
      </c>
      <c r="F61" s="4">
        <v>74</v>
      </c>
      <c r="G61" s="27">
        <f t="shared" si="5"/>
        <v>0.21621621621621623</v>
      </c>
      <c r="H61" s="4">
        <v>17</v>
      </c>
      <c r="I61" s="27">
        <f t="shared" si="6"/>
        <v>0.94117647058823528</v>
      </c>
      <c r="J61" s="7">
        <v>16</v>
      </c>
      <c r="K61" s="4" t="s">
        <v>19</v>
      </c>
      <c r="L61" s="141">
        <v>312</v>
      </c>
    </row>
    <row r="62" spans="1:12" s="22" customFormat="1" ht="15" customHeight="1" x14ac:dyDescent="0.2">
      <c r="A62" s="140"/>
      <c r="B62" s="98" t="s">
        <v>99</v>
      </c>
      <c r="C62" s="58" t="s">
        <v>19</v>
      </c>
      <c r="D62" s="58" t="s">
        <v>55</v>
      </c>
      <c r="E62" s="64">
        <v>0</v>
      </c>
      <c r="F62" s="58">
        <v>6</v>
      </c>
      <c r="G62" s="64">
        <f t="shared" si="5"/>
        <v>0</v>
      </c>
      <c r="H62" s="58">
        <v>0</v>
      </c>
      <c r="I62" s="64">
        <v>0</v>
      </c>
      <c r="J62" s="69">
        <v>0</v>
      </c>
      <c r="K62" s="24" t="s">
        <v>19</v>
      </c>
      <c r="L62" s="143"/>
    </row>
    <row r="63" spans="1:12" ht="15" customHeight="1" x14ac:dyDescent="0.2">
      <c r="A63" s="140"/>
      <c r="B63" s="3" t="s">
        <v>32</v>
      </c>
      <c r="C63" s="4" t="s">
        <v>23</v>
      </c>
      <c r="D63" s="4" t="s">
        <v>55</v>
      </c>
      <c r="E63" s="27">
        <v>0</v>
      </c>
      <c r="F63" s="4">
        <v>6.4</v>
      </c>
      <c r="G63" s="27">
        <f t="shared" si="5"/>
        <v>0.171875</v>
      </c>
      <c r="H63" s="4">
        <v>1.4</v>
      </c>
      <c r="I63" s="27">
        <f>$J63/H63</f>
        <v>0.78571428571428581</v>
      </c>
      <c r="J63" s="9">
        <v>1.1000000000000001</v>
      </c>
      <c r="K63" s="4" t="s">
        <v>23</v>
      </c>
      <c r="L63" s="142"/>
    </row>
    <row r="64" spans="1:12" s="22" customFormat="1" ht="15" customHeight="1" x14ac:dyDescent="0.2">
      <c r="A64" s="134"/>
      <c r="B64" s="98" t="s">
        <v>92</v>
      </c>
      <c r="C64" s="58" t="s">
        <v>23</v>
      </c>
      <c r="D64" s="58" t="s">
        <v>55</v>
      </c>
      <c r="E64" s="64">
        <v>0</v>
      </c>
      <c r="F64" s="58">
        <v>2</v>
      </c>
      <c r="G64" s="64">
        <f t="shared" si="5"/>
        <v>0</v>
      </c>
      <c r="H64" s="58">
        <v>0</v>
      </c>
      <c r="I64" s="64">
        <v>0</v>
      </c>
      <c r="J64" s="69">
        <v>0</v>
      </c>
      <c r="K64" s="24" t="s">
        <v>23</v>
      </c>
      <c r="L64" s="26"/>
    </row>
    <row r="65" spans="1:12" ht="15" customHeight="1" x14ac:dyDescent="0.2">
      <c r="A65" s="133">
        <v>313</v>
      </c>
      <c r="B65" s="3" t="s">
        <v>62</v>
      </c>
      <c r="C65" s="4" t="s">
        <v>19</v>
      </c>
      <c r="D65" s="4" t="s">
        <v>55</v>
      </c>
      <c r="E65" s="27">
        <v>0</v>
      </c>
      <c r="F65" s="4">
        <v>1</v>
      </c>
      <c r="G65" s="27">
        <f t="shared" si="5"/>
        <v>0</v>
      </c>
      <c r="H65" s="4">
        <v>1</v>
      </c>
      <c r="I65" s="27">
        <f t="shared" ref="I65:I79" si="7">$J65/H65</f>
        <v>0</v>
      </c>
      <c r="J65" s="7">
        <v>0</v>
      </c>
      <c r="K65" s="4" t="s">
        <v>19</v>
      </c>
      <c r="L65" s="141">
        <v>313</v>
      </c>
    </row>
    <row r="66" spans="1:12" ht="15" customHeight="1" x14ac:dyDescent="0.2">
      <c r="A66" s="134"/>
      <c r="B66" s="3" t="s">
        <v>32</v>
      </c>
      <c r="C66" s="4" t="s">
        <v>23</v>
      </c>
      <c r="D66" s="4" t="s">
        <v>55</v>
      </c>
      <c r="E66" s="27">
        <v>0</v>
      </c>
      <c r="F66" s="4">
        <v>0.27</v>
      </c>
      <c r="G66" s="27">
        <f t="shared" si="5"/>
        <v>0</v>
      </c>
      <c r="H66" s="4">
        <v>0.27</v>
      </c>
      <c r="I66" s="27">
        <f t="shared" si="7"/>
        <v>0</v>
      </c>
      <c r="J66" s="9">
        <v>0</v>
      </c>
      <c r="K66" s="4" t="s">
        <v>23</v>
      </c>
      <c r="L66" s="142"/>
    </row>
    <row r="67" spans="1:12" ht="15" customHeight="1" x14ac:dyDescent="0.2">
      <c r="A67" s="133">
        <v>321</v>
      </c>
      <c r="B67" s="3" t="s">
        <v>63</v>
      </c>
      <c r="C67" s="4" t="s">
        <v>19</v>
      </c>
      <c r="D67" s="4">
        <v>20</v>
      </c>
      <c r="E67" s="27">
        <f>$J67/D67</f>
        <v>0.1</v>
      </c>
      <c r="F67" s="4">
        <v>20</v>
      </c>
      <c r="G67" s="27">
        <f t="shared" ref="G67:G84" si="8">$J67/F67</f>
        <v>0.1</v>
      </c>
      <c r="H67" s="4">
        <v>2</v>
      </c>
      <c r="I67" s="27">
        <f t="shared" si="7"/>
        <v>1</v>
      </c>
      <c r="J67" s="7">
        <v>2</v>
      </c>
      <c r="K67" s="4" t="s">
        <v>19</v>
      </c>
      <c r="L67" s="139">
        <v>321</v>
      </c>
    </row>
    <row r="68" spans="1:12" s="22" customFormat="1" ht="15" customHeight="1" x14ac:dyDescent="0.2">
      <c r="A68" s="140"/>
      <c r="B68" s="98" t="s">
        <v>100</v>
      </c>
      <c r="C68" s="58" t="s">
        <v>19</v>
      </c>
      <c r="D68" s="58" t="s">
        <v>55</v>
      </c>
      <c r="E68" s="64">
        <v>0</v>
      </c>
      <c r="F68" s="58">
        <v>103</v>
      </c>
      <c r="G68" s="64">
        <f t="shared" si="8"/>
        <v>2.9126213592233011E-2</v>
      </c>
      <c r="H68" s="58">
        <v>3</v>
      </c>
      <c r="I68" s="64">
        <f t="shared" si="7"/>
        <v>1</v>
      </c>
      <c r="J68" s="61">
        <v>3</v>
      </c>
      <c r="K68" s="24" t="s">
        <v>19</v>
      </c>
      <c r="L68" s="139"/>
    </row>
    <row r="69" spans="1:12" ht="15" customHeight="1" x14ac:dyDescent="0.2">
      <c r="A69" s="140"/>
      <c r="B69" s="3" t="s">
        <v>32</v>
      </c>
      <c r="C69" s="4" t="s">
        <v>23</v>
      </c>
      <c r="D69" s="96">
        <v>1.5</v>
      </c>
      <c r="E69" s="27">
        <f>$J69/D69</f>
        <v>1.2</v>
      </c>
      <c r="F69" s="11">
        <v>3.6</v>
      </c>
      <c r="G69" s="27">
        <f t="shared" si="8"/>
        <v>0.5</v>
      </c>
      <c r="H69" s="11">
        <v>1.7</v>
      </c>
      <c r="I69" s="27">
        <f t="shared" si="7"/>
        <v>1.0588235294117647</v>
      </c>
      <c r="J69" s="7">
        <v>1.8</v>
      </c>
      <c r="K69" s="4" t="s">
        <v>23</v>
      </c>
      <c r="L69" s="139"/>
    </row>
    <row r="70" spans="1:12" s="22" customFormat="1" ht="15" customHeight="1" x14ac:dyDescent="0.2">
      <c r="A70" s="134"/>
      <c r="B70" s="98" t="s">
        <v>92</v>
      </c>
      <c r="C70" s="58" t="s">
        <v>23</v>
      </c>
      <c r="D70" s="58" t="s">
        <v>55</v>
      </c>
      <c r="E70" s="64">
        <v>0</v>
      </c>
      <c r="F70" s="58">
        <v>2.1</v>
      </c>
      <c r="G70" s="64">
        <f t="shared" si="8"/>
        <v>1</v>
      </c>
      <c r="H70" s="58">
        <v>2.1</v>
      </c>
      <c r="I70" s="64">
        <f t="shared" si="7"/>
        <v>1</v>
      </c>
      <c r="J70" s="61">
        <v>2.1</v>
      </c>
      <c r="K70" s="24" t="s">
        <v>23</v>
      </c>
      <c r="L70" s="25"/>
    </row>
    <row r="71" spans="1:12" ht="15" customHeight="1" x14ac:dyDescent="0.2">
      <c r="A71" s="133">
        <v>322</v>
      </c>
      <c r="B71" s="3" t="s">
        <v>64</v>
      </c>
      <c r="C71" s="4" t="s">
        <v>19</v>
      </c>
      <c r="D71" s="4" t="s">
        <v>55</v>
      </c>
      <c r="E71" s="27">
        <v>0</v>
      </c>
      <c r="F71" s="11">
        <v>7</v>
      </c>
      <c r="G71" s="27">
        <f t="shared" si="8"/>
        <v>0.2857142857142857</v>
      </c>
      <c r="H71" s="11">
        <v>2</v>
      </c>
      <c r="I71" s="27">
        <f t="shared" si="7"/>
        <v>1</v>
      </c>
      <c r="J71" s="7">
        <v>2</v>
      </c>
      <c r="K71" s="4" t="s">
        <v>19</v>
      </c>
      <c r="L71" s="141">
        <v>322</v>
      </c>
    </row>
    <row r="72" spans="1:12" ht="15" customHeight="1" x14ac:dyDescent="0.2">
      <c r="A72" s="134"/>
      <c r="B72" s="3" t="s">
        <v>32</v>
      </c>
      <c r="C72" s="4" t="s">
        <v>23</v>
      </c>
      <c r="D72" s="4" t="s">
        <v>55</v>
      </c>
      <c r="E72" s="27">
        <v>0</v>
      </c>
      <c r="F72" s="11">
        <v>0.56999999999999995</v>
      </c>
      <c r="G72" s="27">
        <f t="shared" si="8"/>
        <v>8.7719298245614044E-2</v>
      </c>
      <c r="H72" s="11">
        <v>0.05</v>
      </c>
      <c r="I72" s="27">
        <f t="shared" si="7"/>
        <v>1</v>
      </c>
      <c r="J72" s="9">
        <v>0.05</v>
      </c>
      <c r="K72" s="4" t="s">
        <v>23</v>
      </c>
      <c r="L72" s="142"/>
    </row>
    <row r="73" spans="1:12" ht="15" customHeight="1" x14ac:dyDescent="0.2">
      <c r="A73" s="138">
        <v>323</v>
      </c>
      <c r="B73" s="3" t="s">
        <v>65</v>
      </c>
      <c r="C73" s="4" t="s">
        <v>19</v>
      </c>
      <c r="D73" s="4">
        <v>45</v>
      </c>
      <c r="E73" s="27">
        <f t="shared" ref="E73:E84" si="9">$J73/D73</f>
        <v>0.15555555555555556</v>
      </c>
      <c r="F73" s="4">
        <v>45</v>
      </c>
      <c r="G73" s="27">
        <f t="shared" si="8"/>
        <v>0.15555555555555556</v>
      </c>
      <c r="H73" s="4">
        <v>10</v>
      </c>
      <c r="I73" s="27">
        <f t="shared" si="7"/>
        <v>0.7</v>
      </c>
      <c r="J73" s="7">
        <v>7</v>
      </c>
      <c r="K73" s="4" t="s">
        <v>19</v>
      </c>
      <c r="L73" s="139">
        <v>323</v>
      </c>
    </row>
    <row r="74" spans="1:12" ht="15" customHeight="1" x14ac:dyDescent="0.2">
      <c r="A74" s="138"/>
      <c r="B74" s="3" t="s">
        <v>32</v>
      </c>
      <c r="C74" s="4" t="s">
        <v>23</v>
      </c>
      <c r="D74" s="4">
        <v>1.2</v>
      </c>
      <c r="E74" s="27">
        <f t="shared" si="9"/>
        <v>0.41666666666666669</v>
      </c>
      <c r="F74" s="4">
        <v>1.2</v>
      </c>
      <c r="G74" s="27">
        <f t="shared" si="8"/>
        <v>0.41666666666666669</v>
      </c>
      <c r="H74" s="4">
        <v>0.6</v>
      </c>
      <c r="I74" s="27">
        <f t="shared" si="7"/>
        <v>0.83333333333333337</v>
      </c>
      <c r="J74" s="7">
        <v>0.5</v>
      </c>
      <c r="K74" s="4" t="s">
        <v>23</v>
      </c>
      <c r="L74" s="139"/>
    </row>
    <row r="75" spans="1:12" ht="24.95" customHeight="1" x14ac:dyDescent="0.2">
      <c r="A75" s="138">
        <v>331</v>
      </c>
      <c r="B75" s="3" t="s">
        <v>66</v>
      </c>
      <c r="C75" s="4" t="s">
        <v>19</v>
      </c>
      <c r="D75" s="4">
        <v>400</v>
      </c>
      <c r="E75" s="27">
        <f t="shared" si="9"/>
        <v>0.77500000000000002</v>
      </c>
      <c r="F75" s="4">
        <v>400</v>
      </c>
      <c r="G75" s="27">
        <f t="shared" si="8"/>
        <v>0.77500000000000002</v>
      </c>
      <c r="H75" s="4">
        <v>285</v>
      </c>
      <c r="I75" s="27">
        <f t="shared" si="7"/>
        <v>1.0877192982456141</v>
      </c>
      <c r="J75" s="7">
        <v>310</v>
      </c>
      <c r="K75" s="4" t="s">
        <v>19</v>
      </c>
      <c r="L75" s="139">
        <v>331</v>
      </c>
    </row>
    <row r="76" spans="1:12" ht="15" customHeight="1" x14ac:dyDescent="0.2">
      <c r="A76" s="138"/>
      <c r="B76" s="3" t="s">
        <v>20</v>
      </c>
      <c r="C76" s="4" t="s">
        <v>19</v>
      </c>
      <c r="D76" s="5">
        <v>1600</v>
      </c>
      <c r="E76" s="27">
        <f t="shared" si="9"/>
        <v>0.19562499999999999</v>
      </c>
      <c r="F76" s="5">
        <v>1600</v>
      </c>
      <c r="G76" s="27">
        <f t="shared" si="8"/>
        <v>0.19562499999999999</v>
      </c>
      <c r="H76" s="5">
        <v>300</v>
      </c>
      <c r="I76" s="27">
        <f t="shared" si="7"/>
        <v>1.0433333333333332</v>
      </c>
      <c r="J76" s="6">
        <v>313</v>
      </c>
      <c r="K76" s="4" t="s">
        <v>19</v>
      </c>
      <c r="L76" s="139"/>
    </row>
    <row r="77" spans="1:12" ht="15" customHeight="1" x14ac:dyDescent="0.2">
      <c r="A77" s="138" t="s">
        <v>104</v>
      </c>
      <c r="B77" s="3" t="s">
        <v>67</v>
      </c>
      <c r="C77" s="4" t="s">
        <v>19</v>
      </c>
      <c r="D77" s="4">
        <v>12</v>
      </c>
      <c r="E77" s="27">
        <f t="shared" si="9"/>
        <v>0.58333333333333337</v>
      </c>
      <c r="F77" s="4">
        <v>12</v>
      </c>
      <c r="G77" s="27">
        <f t="shared" si="8"/>
        <v>0.58333333333333337</v>
      </c>
      <c r="H77" s="4">
        <v>7</v>
      </c>
      <c r="I77" s="27">
        <f t="shared" si="7"/>
        <v>1</v>
      </c>
      <c r="J77" s="7">
        <v>7</v>
      </c>
      <c r="K77" s="4" t="s">
        <v>19</v>
      </c>
      <c r="L77" s="138" t="s">
        <v>104</v>
      </c>
    </row>
    <row r="78" spans="1:12" ht="15" customHeight="1" x14ac:dyDescent="0.2">
      <c r="A78" s="138"/>
      <c r="B78" s="3" t="s">
        <v>68</v>
      </c>
      <c r="C78" s="4" t="s">
        <v>69</v>
      </c>
      <c r="D78" s="5">
        <v>4000</v>
      </c>
      <c r="E78" s="27">
        <f t="shared" si="9"/>
        <v>1.0124575</v>
      </c>
      <c r="F78" s="5">
        <v>4000</v>
      </c>
      <c r="G78" s="27">
        <f t="shared" si="8"/>
        <v>1.0124575</v>
      </c>
      <c r="H78" s="5">
        <v>4000</v>
      </c>
      <c r="I78" s="27">
        <f t="shared" si="7"/>
        <v>1.0124575</v>
      </c>
      <c r="J78" s="13">
        <v>4049.83</v>
      </c>
      <c r="K78" s="4" t="s">
        <v>69</v>
      </c>
      <c r="L78" s="138"/>
    </row>
    <row r="79" spans="1:12" ht="15" customHeight="1" x14ac:dyDescent="0.2">
      <c r="A79" s="138"/>
      <c r="B79" s="3" t="s">
        <v>70</v>
      </c>
      <c r="C79" s="4" t="s">
        <v>19</v>
      </c>
      <c r="D79" s="5">
        <v>260000</v>
      </c>
      <c r="E79" s="27">
        <f t="shared" si="9"/>
        <v>1.044573076923077</v>
      </c>
      <c r="F79" s="5">
        <v>260000</v>
      </c>
      <c r="G79" s="27">
        <f t="shared" si="8"/>
        <v>1.044573076923077</v>
      </c>
      <c r="H79" s="5">
        <v>260000</v>
      </c>
      <c r="I79" s="27">
        <f t="shared" si="7"/>
        <v>1.044573076923077</v>
      </c>
      <c r="J79" s="6">
        <v>271589</v>
      </c>
      <c r="K79" s="4" t="s">
        <v>19</v>
      </c>
      <c r="L79" s="138"/>
    </row>
    <row r="80" spans="1:12" ht="15" customHeight="1" x14ac:dyDescent="0.2">
      <c r="A80" s="138"/>
      <c r="B80" s="3" t="s">
        <v>71</v>
      </c>
      <c r="C80" s="4" t="s">
        <v>19</v>
      </c>
      <c r="D80" s="5">
        <v>1000</v>
      </c>
      <c r="E80" s="27">
        <f t="shared" si="9"/>
        <v>0.56399999999999995</v>
      </c>
      <c r="F80" s="5">
        <v>1000</v>
      </c>
      <c r="G80" s="27">
        <f t="shared" si="8"/>
        <v>0.56399999999999995</v>
      </c>
      <c r="H80" s="5">
        <v>550</v>
      </c>
      <c r="I80" s="27">
        <f t="shared" ref="I80:I81" si="10">$J80/H80</f>
        <v>1.0254545454545454</v>
      </c>
      <c r="J80" s="6">
        <f>146+103+315</f>
        <v>564</v>
      </c>
      <c r="K80" s="4" t="s">
        <v>19</v>
      </c>
      <c r="L80" s="138"/>
    </row>
    <row r="81" spans="1:12" ht="15" customHeight="1" x14ac:dyDescent="0.2">
      <c r="A81" s="138"/>
      <c r="B81" s="3" t="s">
        <v>54</v>
      </c>
      <c r="C81" s="4" t="s">
        <v>19</v>
      </c>
      <c r="D81" s="4">
        <v>800</v>
      </c>
      <c r="E81" s="27">
        <f t="shared" si="9"/>
        <v>0.46875</v>
      </c>
      <c r="F81" s="4">
        <v>800</v>
      </c>
      <c r="G81" s="27">
        <f t="shared" si="8"/>
        <v>0.46875</v>
      </c>
      <c r="H81" s="4">
        <v>370</v>
      </c>
      <c r="I81" s="27">
        <f t="shared" si="10"/>
        <v>1.0135135135135136</v>
      </c>
      <c r="J81" s="7">
        <f>109+78+188</f>
        <v>375</v>
      </c>
      <c r="K81" s="4" t="s">
        <v>19</v>
      </c>
      <c r="L81" s="138"/>
    </row>
    <row r="82" spans="1:12" ht="15" customHeight="1" x14ac:dyDescent="0.2">
      <c r="A82" s="138">
        <v>421</v>
      </c>
      <c r="B82" s="3" t="s">
        <v>72</v>
      </c>
      <c r="C82" s="4" t="s">
        <v>19</v>
      </c>
      <c r="D82" s="4">
        <v>6</v>
      </c>
      <c r="E82" s="27">
        <f t="shared" si="9"/>
        <v>0.83333333333333337</v>
      </c>
      <c r="F82" s="4">
        <v>6</v>
      </c>
      <c r="G82" s="27">
        <f t="shared" si="8"/>
        <v>0.83333333333333337</v>
      </c>
      <c r="H82" s="4">
        <v>6</v>
      </c>
      <c r="I82" s="27">
        <f>$J82/H82</f>
        <v>0.83333333333333337</v>
      </c>
      <c r="J82" s="7">
        <v>5</v>
      </c>
      <c r="K82" s="4" t="s">
        <v>19</v>
      </c>
      <c r="L82" s="139">
        <v>421</v>
      </c>
    </row>
    <row r="83" spans="1:12" ht="15" customHeight="1" x14ac:dyDescent="0.2">
      <c r="A83" s="138"/>
      <c r="B83" s="3" t="s">
        <v>73</v>
      </c>
      <c r="C83" s="4" t="s">
        <v>19</v>
      </c>
      <c r="D83" s="4">
        <v>10</v>
      </c>
      <c r="E83" s="27">
        <f t="shared" si="9"/>
        <v>1</v>
      </c>
      <c r="F83" s="4">
        <v>10</v>
      </c>
      <c r="G83" s="27">
        <f t="shared" si="8"/>
        <v>1</v>
      </c>
      <c r="H83" s="4">
        <v>10</v>
      </c>
      <c r="I83" s="27">
        <f>$J83/H83</f>
        <v>1</v>
      </c>
      <c r="J83" s="7">
        <v>10</v>
      </c>
      <c r="K83" s="4" t="s">
        <v>19</v>
      </c>
      <c r="L83" s="139"/>
    </row>
    <row r="84" spans="1:12" ht="15" customHeight="1" x14ac:dyDescent="0.2">
      <c r="A84" s="132">
        <v>431</v>
      </c>
      <c r="B84" s="3" t="s">
        <v>41</v>
      </c>
      <c r="C84" s="4" t="s">
        <v>19</v>
      </c>
      <c r="D84" s="4">
        <v>12</v>
      </c>
      <c r="E84" s="27">
        <f t="shared" si="9"/>
        <v>1</v>
      </c>
      <c r="F84" s="4">
        <v>12</v>
      </c>
      <c r="G84" s="27">
        <f t="shared" si="8"/>
        <v>1</v>
      </c>
      <c r="H84" s="4">
        <v>12</v>
      </c>
      <c r="I84" s="27">
        <f>$J84/H84</f>
        <v>1</v>
      </c>
      <c r="J84" s="24">
        <v>12</v>
      </c>
      <c r="K84" s="4" t="s">
        <v>19</v>
      </c>
      <c r="L84" s="132">
        <v>431</v>
      </c>
    </row>
    <row r="85" spans="1:12" s="15" customFormat="1" ht="24" customHeight="1" x14ac:dyDescent="0.2">
      <c r="A85" s="93"/>
      <c r="B85" s="43"/>
      <c r="C85" s="14"/>
      <c r="D85" s="14"/>
      <c r="E85" s="44"/>
      <c r="F85" s="14"/>
      <c r="G85" s="44"/>
      <c r="H85" s="14"/>
      <c r="I85" s="44"/>
      <c r="J85" s="45"/>
      <c r="K85" s="14"/>
      <c r="L85" s="93"/>
    </row>
    <row r="86" spans="1:12" s="16" customFormat="1" ht="27.75" customHeight="1" x14ac:dyDescent="0.2">
      <c r="A86" s="62" t="s">
        <v>16</v>
      </c>
      <c r="B86" s="62" t="s">
        <v>74</v>
      </c>
      <c r="C86" s="62" t="s">
        <v>15</v>
      </c>
      <c r="D86" s="91" t="s">
        <v>1</v>
      </c>
      <c r="E86" s="64" t="s">
        <v>102</v>
      </c>
      <c r="F86" s="91" t="s">
        <v>1</v>
      </c>
      <c r="G86" s="64" t="s">
        <v>102</v>
      </c>
      <c r="H86" s="91" t="s">
        <v>1</v>
      </c>
      <c r="I86" s="64" t="s">
        <v>102</v>
      </c>
      <c r="J86" s="61" t="s">
        <v>0</v>
      </c>
      <c r="K86" s="62" t="s">
        <v>15</v>
      </c>
      <c r="L86" s="92" t="s">
        <v>16</v>
      </c>
    </row>
    <row r="87" spans="1:12" ht="15" customHeight="1" x14ac:dyDescent="0.2">
      <c r="A87" s="138">
        <v>111</v>
      </c>
      <c r="B87" s="3" t="s">
        <v>75</v>
      </c>
      <c r="C87" s="4" t="s">
        <v>19</v>
      </c>
      <c r="D87" s="4">
        <v>200</v>
      </c>
      <c r="E87" s="27">
        <f t="shared" ref="E87:E96" si="11">$J87/D87</f>
        <v>0.41499999999999998</v>
      </c>
      <c r="F87" s="4">
        <v>200</v>
      </c>
      <c r="G87" s="27">
        <f t="shared" ref="G87:G96" si="12">$J87/F87</f>
        <v>0.41499999999999998</v>
      </c>
      <c r="H87" s="4">
        <v>85</v>
      </c>
      <c r="I87" s="27">
        <f t="shared" ref="I87:I97" si="13">$J87/H87</f>
        <v>0.97647058823529409</v>
      </c>
      <c r="J87" s="7">
        <v>83</v>
      </c>
      <c r="K87" s="4" t="s">
        <v>19</v>
      </c>
      <c r="L87" s="139">
        <v>111</v>
      </c>
    </row>
    <row r="88" spans="1:12" ht="15" customHeight="1" x14ac:dyDescent="0.2">
      <c r="A88" s="138"/>
      <c r="B88" s="3" t="s">
        <v>76</v>
      </c>
      <c r="C88" s="4" t="s">
        <v>77</v>
      </c>
      <c r="D88" s="4">
        <v>10</v>
      </c>
      <c r="E88" s="27">
        <f t="shared" si="11"/>
        <v>0.5</v>
      </c>
      <c r="F88" s="4">
        <v>10</v>
      </c>
      <c r="G88" s="27">
        <f t="shared" si="12"/>
        <v>0.5</v>
      </c>
      <c r="H88" s="4">
        <v>5</v>
      </c>
      <c r="I88" s="27">
        <f t="shared" si="13"/>
        <v>1</v>
      </c>
      <c r="J88" s="7">
        <v>5</v>
      </c>
      <c r="K88" s="4" t="s">
        <v>77</v>
      </c>
      <c r="L88" s="139"/>
    </row>
    <row r="89" spans="1:12" ht="15" customHeight="1" x14ac:dyDescent="0.2">
      <c r="A89" s="138"/>
      <c r="B89" s="3" t="s">
        <v>78</v>
      </c>
      <c r="C89" s="4" t="s">
        <v>77</v>
      </c>
      <c r="D89" s="5">
        <v>5000</v>
      </c>
      <c r="E89" s="27">
        <f t="shared" si="11"/>
        <v>0.36199999999999999</v>
      </c>
      <c r="F89" s="5">
        <v>5000</v>
      </c>
      <c r="G89" s="27">
        <f t="shared" si="12"/>
        <v>0.36199999999999999</v>
      </c>
      <c r="H89" s="5">
        <v>1750</v>
      </c>
      <c r="I89" s="27">
        <f t="shared" si="13"/>
        <v>1.0342857142857143</v>
      </c>
      <c r="J89" s="6">
        <v>1810</v>
      </c>
      <c r="K89" s="4" t="s">
        <v>77</v>
      </c>
      <c r="L89" s="139"/>
    </row>
    <row r="90" spans="1:12" ht="15" customHeight="1" x14ac:dyDescent="0.2">
      <c r="A90" s="138"/>
      <c r="B90" s="3" t="s">
        <v>79</v>
      </c>
      <c r="C90" s="4" t="s">
        <v>80</v>
      </c>
      <c r="D90" s="4">
        <v>20</v>
      </c>
      <c r="E90" s="27">
        <f t="shared" si="11"/>
        <v>2.25</v>
      </c>
      <c r="F90" s="4">
        <v>20</v>
      </c>
      <c r="G90" s="27">
        <f t="shared" si="12"/>
        <v>2.25</v>
      </c>
      <c r="H90" s="4">
        <v>30</v>
      </c>
      <c r="I90" s="27">
        <f t="shared" si="13"/>
        <v>1.5</v>
      </c>
      <c r="J90" s="7">
        <v>45</v>
      </c>
      <c r="K90" s="4" t="s">
        <v>80</v>
      </c>
      <c r="L90" s="139"/>
    </row>
    <row r="91" spans="1:12" ht="24.95" customHeight="1" x14ac:dyDescent="0.2">
      <c r="A91" s="138">
        <v>124</v>
      </c>
      <c r="B91" s="3" t="s">
        <v>81</v>
      </c>
      <c r="C91" s="4" t="s">
        <v>80</v>
      </c>
      <c r="D91" s="4">
        <v>20</v>
      </c>
      <c r="E91" s="27">
        <f t="shared" si="11"/>
        <v>1.65</v>
      </c>
      <c r="F91" s="4">
        <v>20</v>
      </c>
      <c r="G91" s="27">
        <f t="shared" si="12"/>
        <v>1.65</v>
      </c>
      <c r="H91" s="4">
        <v>35</v>
      </c>
      <c r="I91" s="27">
        <f t="shared" si="13"/>
        <v>0.94285714285714284</v>
      </c>
      <c r="J91" s="7">
        <v>33</v>
      </c>
      <c r="K91" s="4" t="s">
        <v>80</v>
      </c>
      <c r="L91" s="139">
        <v>124</v>
      </c>
    </row>
    <row r="92" spans="1:12" ht="24.95" customHeight="1" x14ac:dyDescent="0.2">
      <c r="A92" s="138"/>
      <c r="B92" s="3" t="s">
        <v>82</v>
      </c>
      <c r="C92" s="4" t="s">
        <v>80</v>
      </c>
      <c r="D92" s="4">
        <v>20</v>
      </c>
      <c r="E92" s="27">
        <f t="shared" si="11"/>
        <v>0</v>
      </c>
      <c r="F92" s="4">
        <v>20</v>
      </c>
      <c r="G92" s="27">
        <f t="shared" si="12"/>
        <v>0</v>
      </c>
      <c r="H92" s="4">
        <v>15</v>
      </c>
      <c r="I92" s="27">
        <f t="shared" si="13"/>
        <v>0</v>
      </c>
      <c r="J92" s="7">
        <v>0</v>
      </c>
      <c r="K92" s="4" t="s">
        <v>80</v>
      </c>
      <c r="L92" s="139"/>
    </row>
    <row r="93" spans="1:12" ht="24.95" customHeight="1" x14ac:dyDescent="0.2">
      <c r="A93" s="138"/>
      <c r="B93" s="3" t="s">
        <v>83</v>
      </c>
      <c r="C93" s="4" t="s">
        <v>80</v>
      </c>
      <c r="D93" s="4">
        <v>30</v>
      </c>
      <c r="E93" s="27">
        <f t="shared" si="11"/>
        <v>1.3666666666666667</v>
      </c>
      <c r="F93" s="4">
        <v>30</v>
      </c>
      <c r="G93" s="27">
        <f t="shared" si="12"/>
        <v>1.3666666666666667</v>
      </c>
      <c r="H93" s="4">
        <v>35</v>
      </c>
      <c r="I93" s="27">
        <f t="shared" si="13"/>
        <v>1.1714285714285715</v>
      </c>
      <c r="J93" s="7">
        <v>41</v>
      </c>
      <c r="K93" s="4" t="s">
        <v>80</v>
      </c>
      <c r="L93" s="139"/>
    </row>
    <row r="94" spans="1:12" ht="15" customHeight="1" x14ac:dyDescent="0.2">
      <c r="A94" s="138">
        <v>132</v>
      </c>
      <c r="B94" s="3" t="s">
        <v>84</v>
      </c>
      <c r="C94" s="4" t="s">
        <v>19</v>
      </c>
      <c r="D94" s="4">
        <v>400</v>
      </c>
      <c r="E94" s="27">
        <f t="shared" si="11"/>
        <v>2.5000000000000001E-3</v>
      </c>
      <c r="F94" s="4">
        <v>400</v>
      </c>
      <c r="G94" s="27">
        <f t="shared" si="12"/>
        <v>2.5000000000000001E-3</v>
      </c>
      <c r="H94" s="4">
        <v>8</v>
      </c>
      <c r="I94" s="27">
        <f t="shared" si="13"/>
        <v>0.125</v>
      </c>
      <c r="J94" s="7">
        <v>1</v>
      </c>
      <c r="K94" s="4" t="s">
        <v>19</v>
      </c>
      <c r="L94" s="139">
        <v>132</v>
      </c>
    </row>
    <row r="95" spans="1:12" ht="24.95" customHeight="1" x14ac:dyDescent="0.2">
      <c r="A95" s="138"/>
      <c r="B95" s="3" t="s">
        <v>85</v>
      </c>
      <c r="C95" s="4" t="s">
        <v>19</v>
      </c>
      <c r="D95" s="4">
        <v>70</v>
      </c>
      <c r="E95" s="27">
        <f t="shared" si="11"/>
        <v>0.2</v>
      </c>
      <c r="F95" s="4">
        <v>70</v>
      </c>
      <c r="G95" s="27">
        <f t="shared" si="12"/>
        <v>0.2</v>
      </c>
      <c r="H95" s="4">
        <v>84</v>
      </c>
      <c r="I95" s="27">
        <f t="shared" si="13"/>
        <v>0.16666666666666666</v>
      </c>
      <c r="J95" s="7">
        <v>14</v>
      </c>
      <c r="K95" s="4" t="s">
        <v>19</v>
      </c>
      <c r="L95" s="139"/>
    </row>
    <row r="96" spans="1:12" ht="15" customHeight="1" x14ac:dyDescent="0.2">
      <c r="A96" s="49">
        <v>216</v>
      </c>
      <c r="B96" s="3" t="s">
        <v>86</v>
      </c>
      <c r="C96" s="4" t="s">
        <v>23</v>
      </c>
      <c r="D96" s="48">
        <v>0.3</v>
      </c>
      <c r="E96" s="27">
        <f t="shared" si="11"/>
        <v>83.333333333333343</v>
      </c>
      <c r="F96" s="48">
        <v>7.5</v>
      </c>
      <c r="G96" s="27">
        <f t="shared" si="12"/>
        <v>3.3333333333333335</v>
      </c>
      <c r="H96" s="5">
        <v>25</v>
      </c>
      <c r="I96" s="27">
        <f t="shared" si="13"/>
        <v>1</v>
      </c>
      <c r="J96" s="6">
        <v>25</v>
      </c>
      <c r="K96" s="4" t="s">
        <v>23</v>
      </c>
      <c r="L96" s="50">
        <v>216</v>
      </c>
    </row>
    <row r="97" spans="1:12" ht="24.95" customHeight="1" x14ac:dyDescent="0.2">
      <c r="A97" s="95">
        <v>311</v>
      </c>
      <c r="B97" s="18" t="s">
        <v>11</v>
      </c>
      <c r="C97" s="17" t="s">
        <v>19</v>
      </c>
      <c r="D97" s="5" t="s">
        <v>55</v>
      </c>
      <c r="E97" s="27">
        <v>0</v>
      </c>
      <c r="F97" s="5" t="s">
        <v>55</v>
      </c>
      <c r="G97" s="27">
        <v>0</v>
      </c>
      <c r="H97" s="5">
        <v>20</v>
      </c>
      <c r="I97" s="27">
        <f t="shared" si="13"/>
        <v>0.9</v>
      </c>
      <c r="J97" s="19">
        <v>18</v>
      </c>
      <c r="K97" s="17" t="s">
        <v>19</v>
      </c>
      <c r="L97" s="94">
        <v>311</v>
      </c>
    </row>
    <row r="98" spans="1:12" ht="15" customHeight="1" x14ac:dyDescent="0.2">
      <c r="A98" s="95">
        <v>312</v>
      </c>
      <c r="B98" s="20" t="s">
        <v>87</v>
      </c>
      <c r="C98" s="17" t="s">
        <v>19</v>
      </c>
      <c r="D98" s="4">
        <v>200</v>
      </c>
      <c r="E98" s="27">
        <v>0</v>
      </c>
      <c r="F98" s="4">
        <v>212</v>
      </c>
      <c r="G98" s="27">
        <v>0</v>
      </c>
      <c r="H98" s="4">
        <v>212</v>
      </c>
      <c r="I98" s="27">
        <v>0</v>
      </c>
      <c r="J98" s="8" t="s">
        <v>5</v>
      </c>
      <c r="K98" s="17" t="s">
        <v>19</v>
      </c>
      <c r="L98" s="94">
        <v>312</v>
      </c>
    </row>
    <row r="99" spans="1:12" ht="15" customHeight="1" x14ac:dyDescent="0.2">
      <c r="A99" s="49">
        <v>331</v>
      </c>
      <c r="B99" s="3" t="s">
        <v>88</v>
      </c>
      <c r="C99" s="4" t="s">
        <v>19</v>
      </c>
      <c r="D99" s="4">
        <v>30</v>
      </c>
      <c r="E99" s="27">
        <f>$J99/D99</f>
        <v>0.96666666666666667</v>
      </c>
      <c r="F99" s="4">
        <v>30</v>
      </c>
      <c r="G99" s="27">
        <f>$J99/F99</f>
        <v>0.96666666666666667</v>
      </c>
      <c r="H99" s="4">
        <v>30</v>
      </c>
      <c r="I99" s="27">
        <f>$J99/H99</f>
        <v>0.96666666666666667</v>
      </c>
      <c r="J99" s="7">
        <v>29</v>
      </c>
      <c r="K99" s="4" t="s">
        <v>19</v>
      </c>
      <c r="L99" s="50">
        <v>331</v>
      </c>
    </row>
    <row r="100" spans="1:12" ht="15" customHeight="1" x14ac:dyDescent="0.2">
      <c r="A100" s="138">
        <v>413</v>
      </c>
      <c r="B100" s="3" t="s">
        <v>62</v>
      </c>
      <c r="C100" s="4" t="s">
        <v>19</v>
      </c>
      <c r="D100" s="4">
        <v>50</v>
      </c>
      <c r="E100" s="27">
        <v>0</v>
      </c>
      <c r="F100" s="4">
        <v>50</v>
      </c>
      <c r="G100" s="27">
        <v>0</v>
      </c>
      <c r="H100" s="4">
        <v>50</v>
      </c>
      <c r="I100" s="27">
        <f>$J100/H100</f>
        <v>1.58</v>
      </c>
      <c r="J100" s="7">
        <v>79</v>
      </c>
      <c r="K100" s="4" t="s">
        <v>19</v>
      </c>
      <c r="L100" s="139">
        <v>413</v>
      </c>
    </row>
    <row r="101" spans="1:12" ht="15" customHeight="1" x14ac:dyDescent="0.2">
      <c r="A101" s="138"/>
      <c r="B101" s="3" t="s">
        <v>89</v>
      </c>
      <c r="C101" s="4" t="s">
        <v>19</v>
      </c>
      <c r="D101" s="4">
        <v>20</v>
      </c>
      <c r="E101" s="27">
        <v>0</v>
      </c>
      <c r="F101" s="4">
        <v>20</v>
      </c>
      <c r="G101" s="27">
        <v>0</v>
      </c>
      <c r="H101" s="4">
        <v>20</v>
      </c>
      <c r="I101" s="27">
        <f>$J101/H101</f>
        <v>3.05</v>
      </c>
      <c r="J101" s="7">
        <v>61</v>
      </c>
      <c r="K101" s="4" t="s">
        <v>19</v>
      </c>
      <c r="L101" s="139"/>
    </row>
    <row r="102" spans="1:12" ht="15" customHeight="1" x14ac:dyDescent="0.2">
      <c r="A102" s="138"/>
      <c r="B102" s="3" t="s">
        <v>90</v>
      </c>
      <c r="C102" s="4" t="s">
        <v>19</v>
      </c>
      <c r="D102" s="4">
        <v>20</v>
      </c>
      <c r="E102" s="27">
        <v>0</v>
      </c>
      <c r="F102" s="4">
        <v>20</v>
      </c>
      <c r="G102" s="27">
        <v>0</v>
      </c>
      <c r="H102" s="4">
        <v>20</v>
      </c>
      <c r="I102" s="27">
        <f>$J102/H102</f>
        <v>2.95</v>
      </c>
      <c r="J102" s="7">
        <v>59</v>
      </c>
      <c r="K102" s="4" t="s">
        <v>19</v>
      </c>
      <c r="L102" s="139"/>
    </row>
  </sheetData>
  <mergeCells count="71">
    <mergeCell ref="L39:L40"/>
    <mergeCell ref="A26:A27"/>
    <mergeCell ref="L26:L27"/>
    <mergeCell ref="A30:A31"/>
    <mergeCell ref="L30:L31"/>
    <mergeCell ref="A32:A33"/>
    <mergeCell ref="L32:L33"/>
    <mergeCell ref="L55:L58"/>
    <mergeCell ref="A73:A74"/>
    <mergeCell ref="L73:L74"/>
    <mergeCell ref="A41:A44"/>
    <mergeCell ref="L41:L44"/>
    <mergeCell ref="A59:A60"/>
    <mergeCell ref="L59:L60"/>
    <mergeCell ref="A45:A46"/>
    <mergeCell ref="L45:L46"/>
    <mergeCell ref="A47:A48"/>
    <mergeCell ref="L47:L48"/>
    <mergeCell ref="A49:A54"/>
    <mergeCell ref="A55:A58"/>
    <mergeCell ref="L61:L63"/>
    <mergeCell ref="A67:A70"/>
    <mergeCell ref="A65:A66"/>
    <mergeCell ref="A100:A102"/>
    <mergeCell ref="L100:L102"/>
    <mergeCell ref="A94:A95"/>
    <mergeCell ref="L94:L95"/>
    <mergeCell ref="A71:A72"/>
    <mergeCell ref="L71:L72"/>
    <mergeCell ref="L65:L66"/>
    <mergeCell ref="L67:L69"/>
    <mergeCell ref="A61:A64"/>
    <mergeCell ref="A91:A93"/>
    <mergeCell ref="L91:L93"/>
    <mergeCell ref="A82:A83"/>
    <mergeCell ref="L82:L83"/>
    <mergeCell ref="A75:A76"/>
    <mergeCell ref="L75:L76"/>
    <mergeCell ref="A77:A81"/>
    <mergeCell ref="L77:L81"/>
    <mergeCell ref="A87:A90"/>
    <mergeCell ref="L87:L90"/>
    <mergeCell ref="L49:L54"/>
    <mergeCell ref="A15:A16"/>
    <mergeCell ref="L15:L16"/>
    <mergeCell ref="A22:A25"/>
    <mergeCell ref="A7:A9"/>
    <mergeCell ref="L7:L9"/>
    <mergeCell ref="A10:A11"/>
    <mergeCell ref="L10:L11"/>
    <mergeCell ref="A13:A14"/>
    <mergeCell ref="L13:L14"/>
    <mergeCell ref="L17:L20"/>
    <mergeCell ref="A17:A20"/>
    <mergeCell ref="L22:L25"/>
    <mergeCell ref="A34:A38"/>
    <mergeCell ref="L34:L38"/>
    <mergeCell ref="A39:A40"/>
    <mergeCell ref="A5:A6"/>
    <mergeCell ref="L5:L6"/>
    <mergeCell ref="A1:A2"/>
    <mergeCell ref="B1:B2"/>
    <mergeCell ref="J1:J2"/>
    <mergeCell ref="K1:K2"/>
    <mergeCell ref="L1:L2"/>
    <mergeCell ref="C1:C2"/>
    <mergeCell ref="E1:E2"/>
    <mergeCell ref="G1:G2"/>
    <mergeCell ref="I1:I2"/>
    <mergeCell ref="A3:A4"/>
    <mergeCell ref="L3:L4"/>
  </mergeCells>
  <printOptions horizontalCentered="1"/>
  <pageMargins left="0.11811023622047245" right="0.11811023622047245" top="0.74803149606299213" bottom="0.74803149606299213" header="0.39370078740157483" footer="0.39370078740157483"/>
  <pageSetup paperSize="9" scale="8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zoomScale="80" zoomScaleNormal="80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41.25" customHeight="1" x14ac:dyDescent="0.25"/>
  <cols>
    <col min="1" max="1" width="9.28515625" style="29" customWidth="1"/>
    <col min="2" max="2" width="66.5703125" style="29" customWidth="1"/>
    <col min="3" max="3" width="13.42578125" style="70" customWidth="1"/>
    <col min="4" max="4" width="20.28515625" style="29" customWidth="1"/>
    <col min="5" max="5" width="12.140625" style="40" customWidth="1"/>
    <col min="6" max="6" width="20.140625" style="29" customWidth="1"/>
    <col min="7" max="7" width="12.140625" style="40" customWidth="1"/>
    <col min="8" max="8" width="20.28515625" style="29" customWidth="1"/>
    <col min="9" max="9" width="14.28515625" style="70" customWidth="1"/>
    <col min="10" max="10" width="12.28515625" style="38" customWidth="1"/>
    <col min="11" max="11" width="13.42578125" style="70" customWidth="1"/>
    <col min="12" max="12" width="18" style="29" customWidth="1"/>
    <col min="13" max="13" width="17.42578125" style="29" bestFit="1" customWidth="1"/>
    <col min="14" max="14" width="24.28515625" style="29" customWidth="1"/>
    <col min="15" max="15" width="17.5703125" style="29" customWidth="1"/>
    <col min="16" max="16" width="19.140625" style="29" customWidth="1"/>
    <col min="17" max="17" width="9.28515625" style="29" bestFit="1" customWidth="1"/>
    <col min="18" max="22" width="9.140625" style="29"/>
    <col min="23" max="23" width="13.5703125" style="29" customWidth="1"/>
    <col min="24" max="16384" width="9.140625" style="29"/>
  </cols>
  <sheetData>
    <row r="1" spans="1:15" ht="57" customHeight="1" x14ac:dyDescent="0.25">
      <c r="A1" s="88" t="s">
        <v>103</v>
      </c>
      <c r="B1" s="125" t="s">
        <v>110</v>
      </c>
      <c r="C1" s="107" t="s">
        <v>105</v>
      </c>
      <c r="D1" s="108" t="s">
        <v>129</v>
      </c>
      <c r="E1" s="73" t="s">
        <v>130</v>
      </c>
      <c r="F1" s="108" t="s">
        <v>132</v>
      </c>
      <c r="G1" s="73" t="s">
        <v>130</v>
      </c>
      <c r="H1" s="89" t="s">
        <v>133</v>
      </c>
      <c r="I1" s="105" t="s">
        <v>0</v>
      </c>
      <c r="J1" s="106" t="s">
        <v>130</v>
      </c>
      <c r="K1" s="107" t="s">
        <v>105</v>
      </c>
      <c r="L1" s="88" t="s">
        <v>107</v>
      </c>
      <c r="M1" s="30"/>
      <c r="O1" s="30"/>
    </row>
    <row r="2" spans="1:15" ht="29.25" customHeight="1" x14ac:dyDescent="0.25">
      <c r="A2" s="72"/>
      <c r="B2" s="74" t="s">
        <v>109</v>
      </c>
      <c r="C2" s="115"/>
      <c r="D2" s="74" t="s">
        <v>111</v>
      </c>
      <c r="E2" s="114"/>
      <c r="F2" s="74"/>
      <c r="G2" s="114"/>
      <c r="H2" s="74"/>
      <c r="I2" s="115"/>
      <c r="J2" s="109"/>
      <c r="K2" s="115"/>
      <c r="L2" s="110"/>
      <c r="M2" s="30"/>
    </row>
    <row r="3" spans="1:15" ht="34.5" customHeight="1" x14ac:dyDescent="0.25">
      <c r="A3" s="55">
        <v>1</v>
      </c>
      <c r="B3" s="57" t="s">
        <v>124</v>
      </c>
      <c r="C3" s="112" t="s">
        <v>19</v>
      </c>
      <c r="D3" s="41">
        <v>1500</v>
      </c>
      <c r="E3" s="42">
        <f>$I3/D3</f>
        <v>0.83333333333333337</v>
      </c>
      <c r="F3" s="41">
        <v>1500</v>
      </c>
      <c r="G3" s="42">
        <f>$I3/F3</f>
        <v>0.83333333333333337</v>
      </c>
      <c r="H3" s="41">
        <v>1380</v>
      </c>
      <c r="I3" s="113">
        <v>1250</v>
      </c>
      <c r="J3" s="81">
        <f>$I3/H3</f>
        <v>0.90579710144927539</v>
      </c>
      <c r="K3" s="112" t="s">
        <v>19</v>
      </c>
      <c r="L3" s="41">
        <v>111</v>
      </c>
      <c r="M3" s="30"/>
    </row>
    <row r="4" spans="1:15" ht="15" x14ac:dyDescent="0.25">
      <c r="A4" s="144">
        <v>2</v>
      </c>
      <c r="B4" s="145" t="s">
        <v>115</v>
      </c>
      <c r="C4" s="84" t="s">
        <v>106</v>
      </c>
      <c r="D4" s="32">
        <v>1150000</v>
      </c>
      <c r="E4" s="39">
        <f>$I4/D4</f>
        <v>1.5652173913043479</v>
      </c>
      <c r="F4" s="32">
        <v>1150000</v>
      </c>
      <c r="G4" s="39">
        <f>$I4/F4</f>
        <v>1.5652173913043479</v>
      </c>
      <c r="H4" s="32">
        <v>1870000</v>
      </c>
      <c r="I4" s="75">
        <v>1800000</v>
      </c>
      <c r="J4" s="80">
        <f t="shared" ref="J4:J52" si="0">$I4/H4</f>
        <v>0.96256684491978606</v>
      </c>
      <c r="K4" s="84" t="s">
        <v>106</v>
      </c>
      <c r="L4" s="32">
        <v>112</v>
      </c>
      <c r="M4" s="34"/>
    </row>
    <row r="5" spans="1:15" ht="15" x14ac:dyDescent="0.25">
      <c r="A5" s="144"/>
      <c r="B5" s="145"/>
      <c r="C5" s="84" t="s">
        <v>106</v>
      </c>
      <c r="D5" s="32">
        <v>30000</v>
      </c>
      <c r="E5" s="39">
        <f>$I5/D5</f>
        <v>0</v>
      </c>
      <c r="F5" s="32">
        <v>30000</v>
      </c>
      <c r="G5" s="39">
        <f>$I5/F5</f>
        <v>0</v>
      </c>
      <c r="H5" s="32">
        <v>30000</v>
      </c>
      <c r="I5" s="75">
        <v>0</v>
      </c>
      <c r="J5" s="80">
        <f t="shared" si="0"/>
        <v>0</v>
      </c>
      <c r="K5" s="84" t="s">
        <v>106</v>
      </c>
      <c r="L5" s="32">
        <v>113</v>
      </c>
      <c r="M5" s="34"/>
    </row>
    <row r="6" spans="1:15" ht="15" x14ac:dyDescent="0.25">
      <c r="A6" s="144"/>
      <c r="B6" s="145"/>
      <c r="C6" s="84" t="s">
        <v>106</v>
      </c>
      <c r="D6" s="32">
        <v>5450000</v>
      </c>
      <c r="E6" s="39">
        <f>$I6/D6</f>
        <v>2.7724770642201836E-2</v>
      </c>
      <c r="F6" s="32">
        <v>800000</v>
      </c>
      <c r="G6" s="39">
        <f>$I6/F6</f>
        <v>0.18887499999999999</v>
      </c>
      <c r="H6" s="32">
        <v>530000</v>
      </c>
      <c r="I6" s="75">
        <v>151100</v>
      </c>
      <c r="J6" s="80">
        <f t="shared" si="0"/>
        <v>0.28509433962264152</v>
      </c>
      <c r="K6" s="84" t="s">
        <v>106</v>
      </c>
      <c r="L6" s="32">
        <v>114</v>
      </c>
      <c r="M6" s="34"/>
    </row>
    <row r="7" spans="1:15" ht="15" x14ac:dyDescent="0.25">
      <c r="A7" s="144"/>
      <c r="B7" s="145"/>
      <c r="C7" s="84" t="s">
        <v>106</v>
      </c>
      <c r="D7" s="32" t="s">
        <v>55</v>
      </c>
      <c r="E7" s="39" t="s">
        <v>55</v>
      </c>
      <c r="F7" s="32">
        <v>97000</v>
      </c>
      <c r="G7" s="39">
        <v>0</v>
      </c>
      <c r="H7" s="32">
        <v>0</v>
      </c>
      <c r="I7" s="75">
        <v>0</v>
      </c>
      <c r="J7" s="80">
        <v>0</v>
      </c>
      <c r="K7" s="84" t="s">
        <v>106</v>
      </c>
      <c r="L7" s="32">
        <v>115</v>
      </c>
      <c r="M7" s="34"/>
    </row>
    <row r="8" spans="1:15" ht="15" x14ac:dyDescent="0.25">
      <c r="A8" s="144"/>
      <c r="B8" s="145"/>
      <c r="C8" s="84" t="s">
        <v>106</v>
      </c>
      <c r="D8" s="32">
        <v>12000000</v>
      </c>
      <c r="E8" s="39">
        <f>$I8/D8</f>
        <v>0.42589083333333333</v>
      </c>
      <c r="F8" s="32">
        <v>11520000</v>
      </c>
      <c r="G8" s="39">
        <f>$I8/F8</f>
        <v>0.44363628472222222</v>
      </c>
      <c r="H8" s="32">
        <v>10000000</v>
      </c>
      <c r="I8" s="75">
        <v>5110690</v>
      </c>
      <c r="J8" s="80">
        <f t="shared" si="0"/>
        <v>0.511069</v>
      </c>
      <c r="K8" s="84" t="s">
        <v>106</v>
      </c>
      <c r="L8" s="32">
        <v>121</v>
      </c>
      <c r="M8" s="34"/>
    </row>
    <row r="9" spans="1:15" ht="15" x14ac:dyDescent="0.25">
      <c r="A9" s="144"/>
      <c r="B9" s="145"/>
      <c r="C9" s="84" t="s">
        <v>106</v>
      </c>
      <c r="D9" s="32">
        <v>510000</v>
      </c>
      <c r="E9" s="39">
        <f>$I9/D9</f>
        <v>0.26280392156862747</v>
      </c>
      <c r="F9" s="32">
        <v>459000</v>
      </c>
      <c r="G9" s="39">
        <f>$I9/F9</f>
        <v>0.29200435729847496</v>
      </c>
      <c r="H9" s="32">
        <v>220000</v>
      </c>
      <c r="I9" s="75">
        <v>134030</v>
      </c>
      <c r="J9" s="80">
        <f t="shared" si="0"/>
        <v>0.60922727272727273</v>
      </c>
      <c r="K9" s="84" t="s">
        <v>106</v>
      </c>
      <c r="L9" s="32">
        <v>122</v>
      </c>
      <c r="M9" s="34"/>
    </row>
    <row r="10" spans="1:15" ht="15" x14ac:dyDescent="0.25">
      <c r="A10" s="144"/>
      <c r="B10" s="145"/>
      <c r="C10" s="84" t="s">
        <v>106</v>
      </c>
      <c r="D10" s="32">
        <v>10000000</v>
      </c>
      <c r="E10" s="39">
        <f>$I10/D10</f>
        <v>0.61888200000000004</v>
      </c>
      <c r="F10" s="32">
        <v>9600000</v>
      </c>
      <c r="G10" s="39">
        <f>$I10/F10</f>
        <v>0.64466875000000001</v>
      </c>
      <c r="H10" s="32">
        <v>7900000</v>
      </c>
      <c r="I10" s="75">
        <v>6188820</v>
      </c>
      <c r="J10" s="80">
        <f t="shared" si="0"/>
        <v>0.78339493670886073</v>
      </c>
      <c r="K10" s="84" t="s">
        <v>106</v>
      </c>
      <c r="L10" s="32">
        <v>123</v>
      </c>
      <c r="M10" s="34"/>
    </row>
    <row r="11" spans="1:15" ht="15" x14ac:dyDescent="0.25">
      <c r="A11" s="144"/>
      <c r="B11" s="145"/>
      <c r="C11" s="84" t="s">
        <v>106</v>
      </c>
      <c r="D11" s="32">
        <v>1140000</v>
      </c>
      <c r="E11" s="39">
        <f>$I11/D11</f>
        <v>0</v>
      </c>
      <c r="F11" s="32">
        <v>1140000</v>
      </c>
      <c r="G11" s="39">
        <f>$I11/F11</f>
        <v>0</v>
      </c>
      <c r="H11" s="32">
        <v>707000</v>
      </c>
      <c r="I11" s="75">
        <v>0</v>
      </c>
      <c r="J11" s="80">
        <f t="shared" si="0"/>
        <v>0</v>
      </c>
      <c r="K11" s="84" t="s">
        <v>106</v>
      </c>
      <c r="L11" s="32">
        <v>124</v>
      </c>
      <c r="M11" s="34"/>
    </row>
    <row r="12" spans="1:15" ht="15" x14ac:dyDescent="0.25">
      <c r="A12" s="144"/>
      <c r="B12" s="145"/>
      <c r="C12" s="84" t="s">
        <v>106</v>
      </c>
      <c r="D12" s="32" t="s">
        <v>55</v>
      </c>
      <c r="E12" s="39" t="s">
        <v>55</v>
      </c>
      <c r="F12" s="32">
        <v>355219</v>
      </c>
      <c r="G12" s="39">
        <f>$I12/F12</f>
        <v>1.2668241282138624</v>
      </c>
      <c r="H12" s="32">
        <v>430000</v>
      </c>
      <c r="I12" s="75">
        <v>450000</v>
      </c>
      <c r="J12" s="80">
        <f t="shared" si="0"/>
        <v>1.0465116279069768</v>
      </c>
      <c r="K12" s="84" t="s">
        <v>106</v>
      </c>
      <c r="L12" s="32">
        <v>125</v>
      </c>
      <c r="M12" s="34"/>
    </row>
    <row r="13" spans="1:15" ht="15" x14ac:dyDescent="0.25">
      <c r="A13" s="144"/>
      <c r="B13" s="145"/>
      <c r="C13" s="84" t="s">
        <v>106</v>
      </c>
      <c r="D13" s="32" t="s">
        <v>55</v>
      </c>
      <c r="E13" s="39" t="s">
        <v>55</v>
      </c>
      <c r="F13" s="32">
        <v>0</v>
      </c>
      <c r="G13" s="39">
        <v>0</v>
      </c>
      <c r="H13" s="32">
        <v>0</v>
      </c>
      <c r="I13" s="75">
        <v>0</v>
      </c>
      <c r="J13" s="80">
        <v>0</v>
      </c>
      <c r="K13" s="84" t="s">
        <v>106</v>
      </c>
      <c r="L13" s="32">
        <v>126</v>
      </c>
      <c r="M13" s="34"/>
    </row>
    <row r="14" spans="1:15" ht="15" x14ac:dyDescent="0.25">
      <c r="A14" s="144">
        <v>3</v>
      </c>
      <c r="B14" s="145" t="s">
        <v>125</v>
      </c>
      <c r="C14" s="85" t="s">
        <v>19</v>
      </c>
      <c r="D14" s="32">
        <v>120</v>
      </c>
      <c r="E14" s="39">
        <f t="shared" ref="E14:E19" si="1">$I14/D14</f>
        <v>5.7666666666666666</v>
      </c>
      <c r="F14" s="31">
        <v>115</v>
      </c>
      <c r="G14" s="39">
        <f t="shared" ref="G14:G19" si="2">$I14/F14</f>
        <v>6.017391304347826</v>
      </c>
      <c r="H14" s="35">
        <v>750</v>
      </c>
      <c r="I14" s="76">
        <v>692</v>
      </c>
      <c r="J14" s="80">
        <f t="shared" si="0"/>
        <v>0.92266666666666663</v>
      </c>
      <c r="K14" s="85" t="s">
        <v>19</v>
      </c>
      <c r="L14" s="32">
        <v>121</v>
      </c>
      <c r="M14" s="30"/>
    </row>
    <row r="15" spans="1:15" ht="15" x14ac:dyDescent="0.25">
      <c r="A15" s="144"/>
      <c r="B15" s="145"/>
      <c r="C15" s="85" t="s">
        <v>19</v>
      </c>
      <c r="D15" s="32">
        <v>14</v>
      </c>
      <c r="E15" s="39">
        <f t="shared" si="1"/>
        <v>2</v>
      </c>
      <c r="F15" s="31">
        <v>13</v>
      </c>
      <c r="G15" s="39">
        <f t="shared" si="2"/>
        <v>2.1538461538461537</v>
      </c>
      <c r="H15" s="35">
        <v>30</v>
      </c>
      <c r="I15" s="76">
        <v>28</v>
      </c>
      <c r="J15" s="80">
        <f t="shared" si="0"/>
        <v>0.93333333333333335</v>
      </c>
      <c r="K15" s="85" t="s">
        <v>19</v>
      </c>
      <c r="L15" s="32">
        <v>122</v>
      </c>
      <c r="M15" s="30"/>
    </row>
    <row r="16" spans="1:15" ht="15" x14ac:dyDescent="0.25">
      <c r="A16" s="144"/>
      <c r="B16" s="145"/>
      <c r="C16" s="85" t="s">
        <v>19</v>
      </c>
      <c r="D16" s="32">
        <v>35</v>
      </c>
      <c r="E16" s="39">
        <f t="shared" si="1"/>
        <v>1.9142857142857144</v>
      </c>
      <c r="F16" s="31">
        <v>37</v>
      </c>
      <c r="G16" s="39">
        <f t="shared" si="2"/>
        <v>1.8108108108108107</v>
      </c>
      <c r="H16" s="35">
        <v>64</v>
      </c>
      <c r="I16" s="76">
        <v>67</v>
      </c>
      <c r="J16" s="80">
        <f t="shared" si="0"/>
        <v>1.046875</v>
      </c>
      <c r="K16" s="85" t="s">
        <v>19</v>
      </c>
      <c r="L16" s="32">
        <v>123</v>
      </c>
      <c r="M16" s="30"/>
    </row>
    <row r="17" spans="1:14" ht="15" x14ac:dyDescent="0.25">
      <c r="A17" s="144"/>
      <c r="B17" s="145"/>
      <c r="C17" s="85" t="s">
        <v>19</v>
      </c>
      <c r="D17" s="32">
        <v>500</v>
      </c>
      <c r="E17" s="39">
        <f t="shared" si="1"/>
        <v>0.60799999999999998</v>
      </c>
      <c r="F17" s="31">
        <v>500</v>
      </c>
      <c r="G17" s="39">
        <f t="shared" si="2"/>
        <v>0.60799999999999998</v>
      </c>
      <c r="H17" s="35">
        <v>300</v>
      </c>
      <c r="I17" s="76">
        <v>304</v>
      </c>
      <c r="J17" s="80">
        <f t="shared" si="0"/>
        <v>1.0133333333333334</v>
      </c>
      <c r="K17" s="85" t="s">
        <v>19</v>
      </c>
      <c r="L17" s="32">
        <v>124</v>
      </c>
      <c r="M17" s="30"/>
    </row>
    <row r="18" spans="1:14" ht="15" x14ac:dyDescent="0.25">
      <c r="A18" s="144">
        <v>4</v>
      </c>
      <c r="B18" s="145" t="s">
        <v>116</v>
      </c>
      <c r="C18" s="85" t="s">
        <v>23</v>
      </c>
      <c r="D18" s="31">
        <v>3</v>
      </c>
      <c r="E18" s="39">
        <f t="shared" si="1"/>
        <v>0.48166666666666669</v>
      </c>
      <c r="F18" s="31">
        <v>1.2</v>
      </c>
      <c r="G18" s="39">
        <f t="shared" si="2"/>
        <v>1.2041666666666668</v>
      </c>
      <c r="H18" s="35">
        <v>1.4</v>
      </c>
      <c r="I18" s="76">
        <v>1.4450000000000001</v>
      </c>
      <c r="J18" s="80">
        <f t="shared" si="0"/>
        <v>1.0321428571428573</v>
      </c>
      <c r="K18" s="85" t="s">
        <v>23</v>
      </c>
      <c r="L18" s="51">
        <v>132</v>
      </c>
      <c r="M18" s="30"/>
    </row>
    <row r="19" spans="1:14" ht="21.75" customHeight="1" x14ac:dyDescent="0.25">
      <c r="A19" s="150"/>
      <c r="B19" s="147"/>
      <c r="C19" s="86" t="s">
        <v>23</v>
      </c>
      <c r="D19" s="54">
        <v>3</v>
      </c>
      <c r="E19" s="99">
        <f t="shared" si="1"/>
        <v>0.79999999999999993</v>
      </c>
      <c r="F19" s="54">
        <v>1.8</v>
      </c>
      <c r="G19" s="99">
        <f t="shared" si="2"/>
        <v>1.3333333333333333</v>
      </c>
      <c r="H19" s="100">
        <v>2.2000000000000002</v>
      </c>
      <c r="I19" s="78">
        <v>2.4</v>
      </c>
      <c r="J19" s="82">
        <f t="shared" si="0"/>
        <v>1.0909090909090908</v>
      </c>
      <c r="K19" s="86" t="s">
        <v>23</v>
      </c>
      <c r="L19" s="54">
        <v>133</v>
      </c>
      <c r="M19" s="30"/>
    </row>
    <row r="20" spans="1:14" ht="29.25" customHeight="1" x14ac:dyDescent="0.25">
      <c r="A20" s="72"/>
      <c r="B20" s="74" t="s">
        <v>108</v>
      </c>
      <c r="C20" s="124"/>
      <c r="D20" s="74"/>
      <c r="E20" s="122"/>
      <c r="F20" s="74"/>
      <c r="G20" s="122"/>
      <c r="H20" s="74"/>
      <c r="I20" s="123"/>
      <c r="J20" s="83"/>
      <c r="K20" s="124"/>
      <c r="L20" s="111"/>
    </row>
    <row r="21" spans="1:14" ht="38.25" customHeight="1" x14ac:dyDescent="0.25">
      <c r="A21" s="146">
        <v>6</v>
      </c>
      <c r="B21" s="126" t="s">
        <v>2</v>
      </c>
      <c r="C21" s="116"/>
      <c r="D21" s="117"/>
      <c r="E21" s="118"/>
      <c r="F21" s="119"/>
      <c r="G21" s="118"/>
      <c r="H21" s="120"/>
      <c r="I21" s="116"/>
      <c r="J21" s="121"/>
      <c r="K21" s="116"/>
      <c r="L21" s="55"/>
      <c r="M21" s="30"/>
    </row>
    <row r="22" spans="1:14" ht="15" x14ac:dyDescent="0.25">
      <c r="A22" s="146"/>
      <c r="B22" s="147" t="s">
        <v>117</v>
      </c>
      <c r="C22" s="87" t="s">
        <v>27</v>
      </c>
      <c r="D22" s="32">
        <v>9900</v>
      </c>
      <c r="E22" s="42">
        <f>$I22/D22</f>
        <v>1.7635353535353535</v>
      </c>
      <c r="F22" s="32">
        <v>9900</v>
      </c>
      <c r="G22" s="42">
        <f t="shared" ref="G22:G37" si="3">$I22/F22</f>
        <v>1.7635353535353535</v>
      </c>
      <c r="H22" s="41">
        <v>17650</v>
      </c>
      <c r="I22" s="75">
        <v>17459</v>
      </c>
      <c r="J22" s="81">
        <f t="shared" si="0"/>
        <v>0.98917847025495753</v>
      </c>
      <c r="K22" s="87" t="s">
        <v>27</v>
      </c>
      <c r="L22" s="32">
        <v>211</v>
      </c>
      <c r="M22" s="30"/>
    </row>
    <row r="23" spans="1:14" ht="15" x14ac:dyDescent="0.25">
      <c r="A23" s="146"/>
      <c r="B23" s="148"/>
      <c r="C23" s="85" t="s">
        <v>27</v>
      </c>
      <c r="D23" s="32">
        <v>100</v>
      </c>
      <c r="E23" s="39">
        <f>$I23/D23</f>
        <v>1.44</v>
      </c>
      <c r="F23" s="32">
        <v>47</v>
      </c>
      <c r="G23" s="39">
        <f t="shared" si="3"/>
        <v>3.0638297872340425</v>
      </c>
      <c r="H23" s="32">
        <v>145</v>
      </c>
      <c r="I23" s="75">
        <v>144</v>
      </c>
      <c r="J23" s="80">
        <f t="shared" si="0"/>
        <v>0.99310344827586206</v>
      </c>
      <c r="K23" s="85" t="s">
        <v>27</v>
      </c>
      <c r="L23" s="32">
        <v>212</v>
      </c>
      <c r="M23" s="30"/>
      <c r="N23" s="37"/>
    </row>
    <row r="24" spans="1:14" ht="15" x14ac:dyDescent="0.25">
      <c r="A24" s="146"/>
      <c r="B24" s="148"/>
      <c r="C24" s="85" t="s">
        <v>27</v>
      </c>
      <c r="D24" s="32">
        <v>300</v>
      </c>
      <c r="E24" s="39">
        <f>$I24/D24</f>
        <v>23.224761904761905</v>
      </c>
      <c r="F24" s="32">
        <v>288</v>
      </c>
      <c r="G24" s="39">
        <f t="shared" si="3"/>
        <v>24.192460317460316</v>
      </c>
      <c r="H24" s="32">
        <v>7500</v>
      </c>
      <c r="I24" s="75">
        <f>48772/7</f>
        <v>6967.4285714285716</v>
      </c>
      <c r="J24" s="80">
        <f t="shared" si="0"/>
        <v>0.92899047619047626</v>
      </c>
      <c r="K24" s="85" t="s">
        <v>27</v>
      </c>
      <c r="L24" s="32">
        <v>214</v>
      </c>
      <c r="M24" s="30"/>
    </row>
    <row r="25" spans="1:14" ht="15" x14ac:dyDescent="0.25">
      <c r="A25" s="146"/>
      <c r="B25" s="148"/>
      <c r="C25" s="85" t="s">
        <v>27</v>
      </c>
      <c r="D25" s="32">
        <v>250</v>
      </c>
      <c r="E25" s="39">
        <f>$I25/D25</f>
        <v>7.5759999999999996</v>
      </c>
      <c r="F25" s="32">
        <v>680</v>
      </c>
      <c r="G25" s="39">
        <f t="shared" si="3"/>
        <v>2.7852941176470587</v>
      </c>
      <c r="H25" s="32">
        <v>1830</v>
      </c>
      <c r="I25" s="75">
        <v>1894</v>
      </c>
      <c r="J25" s="80">
        <f t="shared" si="0"/>
        <v>1.0349726775956285</v>
      </c>
      <c r="K25" s="85" t="s">
        <v>27</v>
      </c>
      <c r="L25" s="32">
        <v>216</v>
      </c>
      <c r="M25" s="30"/>
    </row>
    <row r="26" spans="1:14" ht="15" x14ac:dyDescent="0.25">
      <c r="A26" s="146"/>
      <c r="B26" s="148"/>
      <c r="C26" s="85" t="s">
        <v>27</v>
      </c>
      <c r="D26" s="32">
        <v>0</v>
      </c>
      <c r="E26" s="39">
        <v>0</v>
      </c>
      <c r="F26" s="32">
        <v>90</v>
      </c>
      <c r="G26" s="39">
        <f t="shared" si="3"/>
        <v>0.98166666666666658</v>
      </c>
      <c r="H26" s="32">
        <v>90</v>
      </c>
      <c r="I26" s="77">
        <v>88.35</v>
      </c>
      <c r="J26" s="80">
        <f t="shared" si="0"/>
        <v>0.98166666666666658</v>
      </c>
      <c r="K26" s="85" t="s">
        <v>27</v>
      </c>
      <c r="L26" s="32">
        <v>221</v>
      </c>
      <c r="M26" s="30"/>
    </row>
    <row r="27" spans="1:14" ht="15" x14ac:dyDescent="0.25">
      <c r="A27" s="146"/>
      <c r="B27" s="148"/>
      <c r="C27" s="85" t="s">
        <v>27</v>
      </c>
      <c r="D27" s="32">
        <v>50</v>
      </c>
      <c r="E27" s="39">
        <f>$I27/D27</f>
        <v>0</v>
      </c>
      <c r="F27" s="32">
        <v>20</v>
      </c>
      <c r="G27" s="39">
        <f t="shared" si="3"/>
        <v>0</v>
      </c>
      <c r="H27" s="32">
        <v>0</v>
      </c>
      <c r="I27" s="75">
        <v>0</v>
      </c>
      <c r="J27" s="80">
        <v>0</v>
      </c>
      <c r="K27" s="85" t="s">
        <v>27</v>
      </c>
      <c r="L27" s="32">
        <v>223</v>
      </c>
      <c r="M27" s="30"/>
    </row>
    <row r="28" spans="1:14" ht="15" x14ac:dyDescent="0.25">
      <c r="A28" s="146"/>
      <c r="B28" s="148"/>
      <c r="C28" s="85" t="s">
        <v>27</v>
      </c>
      <c r="D28" s="32">
        <v>2000</v>
      </c>
      <c r="E28" s="39">
        <f>$I28/D28</f>
        <v>0.57150000000000001</v>
      </c>
      <c r="F28" s="32">
        <v>3100</v>
      </c>
      <c r="G28" s="39">
        <f t="shared" si="3"/>
        <v>0.36870967741935484</v>
      </c>
      <c r="H28" s="32">
        <v>1120</v>
      </c>
      <c r="I28" s="75">
        <v>1143</v>
      </c>
      <c r="J28" s="80">
        <f t="shared" si="0"/>
        <v>1.0205357142857143</v>
      </c>
      <c r="K28" s="85" t="s">
        <v>27</v>
      </c>
      <c r="L28" s="32">
        <v>226</v>
      </c>
      <c r="M28" s="30"/>
    </row>
    <row r="29" spans="1:14" ht="15" x14ac:dyDescent="0.25">
      <c r="A29" s="146"/>
      <c r="B29" s="148"/>
      <c r="C29" s="85" t="s">
        <v>27</v>
      </c>
      <c r="D29" s="32">
        <v>50</v>
      </c>
      <c r="E29" s="39">
        <f>$I29/D29</f>
        <v>9.6999999999999993</v>
      </c>
      <c r="F29" s="32">
        <v>237</v>
      </c>
      <c r="G29" s="39">
        <f t="shared" si="3"/>
        <v>2.0464135021097047</v>
      </c>
      <c r="H29" s="31">
        <v>580</v>
      </c>
      <c r="I29" s="75">
        <v>485</v>
      </c>
      <c r="J29" s="80">
        <f t="shared" si="0"/>
        <v>0.83620689655172409</v>
      </c>
      <c r="K29" s="85" t="s">
        <v>27</v>
      </c>
      <c r="L29" s="32">
        <v>227</v>
      </c>
      <c r="M29" s="30"/>
    </row>
    <row r="30" spans="1:14" ht="15" x14ac:dyDescent="0.25">
      <c r="A30" s="146"/>
      <c r="B30" s="147" t="s">
        <v>118</v>
      </c>
      <c r="C30" s="85" t="s">
        <v>27</v>
      </c>
      <c r="D30" s="32">
        <v>6482</v>
      </c>
      <c r="E30" s="39">
        <f>$I30/D30</f>
        <v>1.1319918896284216</v>
      </c>
      <c r="F30" s="32">
        <v>6222</v>
      </c>
      <c r="G30" s="39">
        <f t="shared" si="3"/>
        <v>1.1792946686871471</v>
      </c>
      <c r="H30" s="32">
        <v>8000</v>
      </c>
      <c r="I30" s="75">
        <f>51363/7</f>
        <v>7337.5714285714284</v>
      </c>
      <c r="J30" s="80">
        <f t="shared" si="0"/>
        <v>0.91719642857142858</v>
      </c>
      <c r="K30" s="85" t="s">
        <v>27</v>
      </c>
      <c r="L30" s="32">
        <v>214</v>
      </c>
    </row>
    <row r="31" spans="1:14" ht="15" x14ac:dyDescent="0.25">
      <c r="A31" s="146"/>
      <c r="B31" s="148"/>
      <c r="C31" s="85" t="s">
        <v>27</v>
      </c>
      <c r="D31" s="32" t="s">
        <v>55</v>
      </c>
      <c r="E31" s="39" t="s">
        <v>55</v>
      </c>
      <c r="F31" s="32">
        <v>90</v>
      </c>
      <c r="G31" s="39">
        <f t="shared" si="3"/>
        <v>0</v>
      </c>
      <c r="H31" s="32">
        <v>0</v>
      </c>
      <c r="I31" s="75">
        <v>0</v>
      </c>
      <c r="J31" s="80">
        <v>0</v>
      </c>
      <c r="K31" s="85" t="s">
        <v>27</v>
      </c>
      <c r="L31" s="32">
        <v>221</v>
      </c>
    </row>
    <row r="32" spans="1:14" ht="15" x14ac:dyDescent="0.25">
      <c r="A32" s="146"/>
      <c r="B32" s="149"/>
      <c r="C32" s="85" t="s">
        <v>27</v>
      </c>
      <c r="D32" s="32">
        <v>50</v>
      </c>
      <c r="E32" s="39">
        <f>$I32/D32</f>
        <v>0</v>
      </c>
      <c r="F32" s="32">
        <v>5</v>
      </c>
      <c r="G32" s="39">
        <f t="shared" si="3"/>
        <v>0</v>
      </c>
      <c r="H32" s="32">
        <v>0</v>
      </c>
      <c r="I32" s="75">
        <v>0</v>
      </c>
      <c r="J32" s="80">
        <v>0</v>
      </c>
      <c r="K32" s="85" t="s">
        <v>27</v>
      </c>
      <c r="L32" s="32">
        <v>223</v>
      </c>
    </row>
    <row r="33" spans="1:12" ht="15" x14ac:dyDescent="0.25">
      <c r="A33" s="146"/>
      <c r="B33" s="147" t="s">
        <v>119</v>
      </c>
      <c r="C33" s="85" t="s">
        <v>27</v>
      </c>
      <c r="D33" s="32">
        <v>6482</v>
      </c>
      <c r="E33" s="39">
        <f>$I33/D33</f>
        <v>1.9017719398774628</v>
      </c>
      <c r="F33" s="32">
        <v>6222</v>
      </c>
      <c r="G33" s="39">
        <f t="shared" si="3"/>
        <v>1.9812416769986683</v>
      </c>
      <c r="H33" s="32">
        <v>13000</v>
      </c>
      <c r="I33" s="75">
        <f>86291/7</f>
        <v>12327.285714285714</v>
      </c>
      <c r="J33" s="80">
        <f t="shared" si="0"/>
        <v>0.94825274725274722</v>
      </c>
      <c r="K33" s="85" t="s">
        <v>27</v>
      </c>
      <c r="L33" s="32">
        <v>214</v>
      </c>
    </row>
    <row r="34" spans="1:12" ht="15" x14ac:dyDescent="0.25">
      <c r="A34" s="146"/>
      <c r="B34" s="148"/>
      <c r="C34" s="85" t="s">
        <v>27</v>
      </c>
      <c r="D34" s="32">
        <v>0</v>
      </c>
      <c r="E34" s="39">
        <v>0</v>
      </c>
      <c r="F34" s="32">
        <v>90</v>
      </c>
      <c r="G34" s="39">
        <f t="shared" si="3"/>
        <v>0.98166666666666658</v>
      </c>
      <c r="H34" s="32">
        <v>90</v>
      </c>
      <c r="I34" s="77">
        <v>88.35</v>
      </c>
      <c r="J34" s="80">
        <f t="shared" si="0"/>
        <v>0.98166666666666658</v>
      </c>
      <c r="K34" s="85" t="s">
        <v>27</v>
      </c>
      <c r="L34" s="32">
        <v>221</v>
      </c>
    </row>
    <row r="35" spans="1:12" ht="15" x14ac:dyDescent="0.25">
      <c r="A35" s="146"/>
      <c r="B35" s="148"/>
      <c r="C35" s="85" t="s">
        <v>27</v>
      </c>
      <c r="D35" s="32">
        <v>50</v>
      </c>
      <c r="E35" s="39">
        <f>$I35/D35</f>
        <v>0</v>
      </c>
      <c r="F35" s="32">
        <v>20</v>
      </c>
      <c r="G35" s="39">
        <f t="shared" si="3"/>
        <v>0</v>
      </c>
      <c r="H35" s="32">
        <v>0</v>
      </c>
      <c r="I35" s="75">
        <v>0</v>
      </c>
      <c r="J35" s="80">
        <v>0</v>
      </c>
      <c r="K35" s="85" t="s">
        <v>27</v>
      </c>
      <c r="L35" s="32">
        <v>223</v>
      </c>
    </row>
    <row r="36" spans="1:12" ht="15" x14ac:dyDescent="0.25">
      <c r="A36" s="146"/>
      <c r="B36" s="148"/>
      <c r="C36" s="85" t="s">
        <v>27</v>
      </c>
      <c r="D36" s="32">
        <v>2000</v>
      </c>
      <c r="E36" s="39">
        <f>$I36/D36</f>
        <v>0.57150000000000001</v>
      </c>
      <c r="F36" s="32">
        <v>3100</v>
      </c>
      <c r="G36" s="39">
        <f t="shared" si="3"/>
        <v>0.36870967741935484</v>
      </c>
      <c r="H36" s="32">
        <v>1120</v>
      </c>
      <c r="I36" s="75">
        <v>1143</v>
      </c>
      <c r="J36" s="80">
        <f t="shared" si="0"/>
        <v>1.0205357142857143</v>
      </c>
      <c r="K36" s="85" t="s">
        <v>27</v>
      </c>
      <c r="L36" s="32">
        <v>226</v>
      </c>
    </row>
    <row r="37" spans="1:12" ht="15" x14ac:dyDescent="0.25">
      <c r="A37" s="146"/>
      <c r="B37" s="148"/>
      <c r="C37" s="85" t="s">
        <v>27</v>
      </c>
      <c r="D37" s="32">
        <v>50</v>
      </c>
      <c r="E37" s="39">
        <f>$I37/D37</f>
        <v>9.6999999999999993</v>
      </c>
      <c r="F37" s="32">
        <v>237</v>
      </c>
      <c r="G37" s="39">
        <f t="shared" si="3"/>
        <v>2.0464135021097047</v>
      </c>
      <c r="H37" s="33">
        <v>580</v>
      </c>
      <c r="I37" s="75">
        <v>485</v>
      </c>
      <c r="J37" s="80">
        <f t="shared" si="0"/>
        <v>0.83620689655172409</v>
      </c>
      <c r="K37" s="85" t="s">
        <v>27</v>
      </c>
      <c r="L37" s="32">
        <v>227</v>
      </c>
    </row>
    <row r="38" spans="1:12" ht="15" x14ac:dyDescent="0.25">
      <c r="A38" s="146"/>
      <c r="B38" s="147" t="s">
        <v>120</v>
      </c>
      <c r="C38" s="85" t="s">
        <v>27</v>
      </c>
      <c r="D38" s="32">
        <v>0</v>
      </c>
      <c r="E38" s="39">
        <v>0</v>
      </c>
      <c r="F38" s="32">
        <v>0</v>
      </c>
      <c r="G38" s="39">
        <v>0</v>
      </c>
      <c r="H38" s="32">
        <v>8000</v>
      </c>
      <c r="I38" s="75">
        <f>51363/7</f>
        <v>7337.5714285714284</v>
      </c>
      <c r="J38" s="80">
        <f t="shared" si="0"/>
        <v>0.91719642857142858</v>
      </c>
      <c r="K38" s="85" t="s">
        <v>27</v>
      </c>
      <c r="L38" s="32">
        <v>214</v>
      </c>
    </row>
    <row r="39" spans="1:12" ht="15" x14ac:dyDescent="0.25">
      <c r="A39" s="146"/>
      <c r="B39" s="148"/>
      <c r="C39" s="85" t="s">
        <v>27</v>
      </c>
      <c r="D39" s="32">
        <v>0</v>
      </c>
      <c r="E39" s="39">
        <v>0</v>
      </c>
      <c r="F39" s="32">
        <v>90</v>
      </c>
      <c r="G39" s="39">
        <f t="shared" ref="G39:G45" si="4">$I39/F39</f>
        <v>0.98166666666666658</v>
      </c>
      <c r="H39" s="32">
        <v>90</v>
      </c>
      <c r="I39" s="77">
        <v>88.35</v>
      </c>
      <c r="J39" s="80">
        <f t="shared" si="0"/>
        <v>0.98166666666666658</v>
      </c>
      <c r="K39" s="85" t="s">
        <v>27</v>
      </c>
      <c r="L39" s="32">
        <v>221</v>
      </c>
    </row>
    <row r="40" spans="1:12" ht="15" x14ac:dyDescent="0.25">
      <c r="A40" s="146"/>
      <c r="B40" s="148"/>
      <c r="C40" s="85" t="s">
        <v>27</v>
      </c>
      <c r="D40" s="32">
        <v>50</v>
      </c>
      <c r="E40" s="39">
        <f>$I40/D40</f>
        <v>0</v>
      </c>
      <c r="F40" s="32">
        <v>50</v>
      </c>
      <c r="G40" s="39">
        <f t="shared" si="4"/>
        <v>0</v>
      </c>
      <c r="H40" s="32">
        <v>0</v>
      </c>
      <c r="I40" s="75">
        <v>0</v>
      </c>
      <c r="J40" s="80">
        <v>0</v>
      </c>
      <c r="K40" s="85" t="s">
        <v>27</v>
      </c>
      <c r="L40" s="32">
        <v>223</v>
      </c>
    </row>
    <row r="41" spans="1:12" ht="15" x14ac:dyDescent="0.25">
      <c r="A41" s="146"/>
      <c r="B41" s="148"/>
      <c r="C41" s="85" t="s">
        <v>27</v>
      </c>
      <c r="D41" s="32">
        <v>2000</v>
      </c>
      <c r="E41" s="39">
        <f>$I41/D41</f>
        <v>0.57150000000000001</v>
      </c>
      <c r="F41" s="32">
        <v>3100</v>
      </c>
      <c r="G41" s="39">
        <f t="shared" si="4"/>
        <v>0.36870967741935484</v>
      </c>
      <c r="H41" s="32">
        <v>1120</v>
      </c>
      <c r="I41" s="75">
        <v>1143</v>
      </c>
      <c r="J41" s="80">
        <f t="shared" si="0"/>
        <v>1.0205357142857143</v>
      </c>
      <c r="K41" s="85" t="s">
        <v>27</v>
      </c>
      <c r="L41" s="32">
        <v>226</v>
      </c>
    </row>
    <row r="42" spans="1:12" ht="15" x14ac:dyDescent="0.25">
      <c r="A42" s="146"/>
      <c r="B42" s="148"/>
      <c r="C42" s="85" t="s">
        <v>27</v>
      </c>
      <c r="D42" s="32">
        <v>0</v>
      </c>
      <c r="E42" s="39">
        <v>0</v>
      </c>
      <c r="F42" s="32">
        <v>237</v>
      </c>
      <c r="G42" s="39">
        <f t="shared" si="4"/>
        <v>2.0464135021097047</v>
      </c>
      <c r="H42" s="33">
        <v>580</v>
      </c>
      <c r="I42" s="75">
        <v>485</v>
      </c>
      <c r="J42" s="80">
        <f t="shared" si="0"/>
        <v>0.83620689655172409</v>
      </c>
      <c r="K42" s="85" t="s">
        <v>27</v>
      </c>
      <c r="L42" s="32">
        <v>227</v>
      </c>
    </row>
    <row r="43" spans="1:12" ht="15" x14ac:dyDescent="0.25">
      <c r="A43" s="146"/>
      <c r="B43" s="147" t="s">
        <v>114</v>
      </c>
      <c r="C43" s="85" t="s">
        <v>27</v>
      </c>
      <c r="D43" s="32">
        <v>11000</v>
      </c>
      <c r="E43" s="39">
        <f>$I43/D43</f>
        <v>1.5871818181818182</v>
      </c>
      <c r="F43" s="32">
        <v>11000</v>
      </c>
      <c r="G43" s="39">
        <f t="shared" si="4"/>
        <v>1.5871818181818182</v>
      </c>
      <c r="H43" s="32">
        <v>17650</v>
      </c>
      <c r="I43" s="75">
        <v>17459</v>
      </c>
      <c r="J43" s="80">
        <f t="shared" si="0"/>
        <v>0.98917847025495753</v>
      </c>
      <c r="K43" s="85" t="s">
        <v>27</v>
      </c>
      <c r="L43" s="32">
        <v>211</v>
      </c>
    </row>
    <row r="44" spans="1:12" ht="15" x14ac:dyDescent="0.25">
      <c r="A44" s="146"/>
      <c r="B44" s="148"/>
      <c r="C44" s="85" t="s">
        <v>27</v>
      </c>
      <c r="D44" s="32">
        <v>100</v>
      </c>
      <c r="E44" s="39">
        <f>$I44/D44</f>
        <v>1.44</v>
      </c>
      <c r="F44" s="32">
        <v>53</v>
      </c>
      <c r="G44" s="39">
        <f t="shared" si="4"/>
        <v>2.7169811320754715</v>
      </c>
      <c r="H44" s="32">
        <v>145</v>
      </c>
      <c r="I44" s="75">
        <v>144</v>
      </c>
      <c r="J44" s="80">
        <f t="shared" si="0"/>
        <v>0.99310344827586206</v>
      </c>
      <c r="K44" s="85" t="s">
        <v>27</v>
      </c>
      <c r="L44" s="32">
        <v>212</v>
      </c>
    </row>
    <row r="45" spans="1:12" ht="15" x14ac:dyDescent="0.25">
      <c r="A45" s="146"/>
      <c r="B45" s="148"/>
      <c r="C45" s="85" t="s">
        <v>27</v>
      </c>
      <c r="D45" s="32" t="s">
        <v>55</v>
      </c>
      <c r="E45" s="39" t="s">
        <v>55</v>
      </c>
      <c r="F45" s="32">
        <v>90</v>
      </c>
      <c r="G45" s="39">
        <f t="shared" si="4"/>
        <v>0</v>
      </c>
      <c r="H45" s="32">
        <v>0</v>
      </c>
      <c r="I45" s="75">
        <v>0</v>
      </c>
      <c r="J45" s="80">
        <v>0</v>
      </c>
      <c r="K45" s="85" t="s">
        <v>27</v>
      </c>
      <c r="L45" s="32">
        <v>221</v>
      </c>
    </row>
    <row r="46" spans="1:12" ht="15" x14ac:dyDescent="0.25">
      <c r="A46" s="146"/>
      <c r="B46" s="148"/>
      <c r="C46" s="85" t="s">
        <v>27</v>
      </c>
      <c r="D46" s="32">
        <v>50</v>
      </c>
      <c r="E46" s="39">
        <v>0</v>
      </c>
      <c r="F46" s="32">
        <v>0</v>
      </c>
      <c r="G46" s="39">
        <v>0</v>
      </c>
      <c r="H46" s="32">
        <v>0</v>
      </c>
      <c r="I46" s="75">
        <v>0</v>
      </c>
      <c r="J46" s="80">
        <v>0</v>
      </c>
      <c r="K46" s="85" t="s">
        <v>27</v>
      </c>
      <c r="L46" s="32">
        <v>223</v>
      </c>
    </row>
    <row r="47" spans="1:12" ht="15" x14ac:dyDescent="0.25">
      <c r="A47" s="146"/>
      <c r="B47" s="148"/>
      <c r="C47" s="85" t="s">
        <v>27</v>
      </c>
      <c r="D47" s="32">
        <v>0</v>
      </c>
      <c r="E47" s="39">
        <v>0</v>
      </c>
      <c r="F47" s="32">
        <v>0</v>
      </c>
      <c r="G47" s="39">
        <v>0</v>
      </c>
      <c r="H47" s="32">
        <v>1120</v>
      </c>
      <c r="I47" s="75">
        <v>1143</v>
      </c>
      <c r="J47" s="80">
        <f t="shared" si="0"/>
        <v>1.0205357142857143</v>
      </c>
      <c r="K47" s="85" t="s">
        <v>27</v>
      </c>
      <c r="L47" s="32">
        <v>226</v>
      </c>
    </row>
    <row r="48" spans="1:12" ht="15" x14ac:dyDescent="0.25">
      <c r="A48" s="146"/>
      <c r="B48" s="148"/>
      <c r="C48" s="86" t="s">
        <v>27</v>
      </c>
      <c r="D48" s="127">
        <v>0</v>
      </c>
      <c r="E48" s="99">
        <v>0</v>
      </c>
      <c r="F48" s="127">
        <v>0</v>
      </c>
      <c r="G48" s="99">
        <v>0</v>
      </c>
      <c r="H48" s="54">
        <v>580</v>
      </c>
      <c r="I48" s="128">
        <v>485</v>
      </c>
      <c r="J48" s="82">
        <f t="shared" si="0"/>
        <v>0.83620689655172409</v>
      </c>
      <c r="K48" s="86" t="s">
        <v>27</v>
      </c>
      <c r="L48" s="127">
        <v>227</v>
      </c>
    </row>
    <row r="49" spans="1:14" ht="29.25" customHeight="1" x14ac:dyDescent="0.25">
      <c r="A49" s="72"/>
      <c r="B49" s="74" t="s">
        <v>112</v>
      </c>
      <c r="C49" s="129"/>
      <c r="D49" s="74"/>
      <c r="E49" s="122"/>
      <c r="F49" s="74"/>
      <c r="G49" s="122"/>
      <c r="H49" s="74"/>
      <c r="I49" s="123"/>
      <c r="J49" s="83"/>
      <c r="K49" s="129"/>
      <c r="L49" s="111"/>
    </row>
    <row r="50" spans="1:14" ht="15" x14ac:dyDescent="0.25">
      <c r="A50" s="151">
        <v>7</v>
      </c>
      <c r="B50" s="152" t="s">
        <v>113</v>
      </c>
      <c r="C50" s="112" t="s">
        <v>106</v>
      </c>
      <c r="D50" s="41">
        <v>0</v>
      </c>
      <c r="E50" s="42">
        <v>0</v>
      </c>
      <c r="F50" s="41">
        <v>5288822</v>
      </c>
      <c r="G50" s="42">
        <f t="shared" ref="G50:G59" si="5">$I50/F50</f>
        <v>0.17597453648468411</v>
      </c>
      <c r="H50" s="41">
        <v>1500000</v>
      </c>
      <c r="I50" s="113">
        <v>930698</v>
      </c>
      <c r="J50" s="81">
        <f t="shared" si="0"/>
        <v>0.62046533333333331</v>
      </c>
      <c r="K50" s="112" t="s">
        <v>106</v>
      </c>
      <c r="L50" s="41">
        <v>311</v>
      </c>
    </row>
    <row r="51" spans="1:14" ht="15" x14ac:dyDescent="0.25">
      <c r="A51" s="144"/>
      <c r="B51" s="152"/>
      <c r="C51" s="84" t="s">
        <v>106</v>
      </c>
      <c r="D51" s="32">
        <v>0</v>
      </c>
      <c r="E51" s="39">
        <v>0</v>
      </c>
      <c r="F51" s="32">
        <v>1811209</v>
      </c>
      <c r="G51" s="39">
        <f t="shared" si="5"/>
        <v>2.9554844305654401E-2</v>
      </c>
      <c r="H51" s="32">
        <v>244000</v>
      </c>
      <c r="I51" s="75">
        <v>53530</v>
      </c>
      <c r="J51" s="80">
        <f t="shared" si="0"/>
        <v>0.21938524590163935</v>
      </c>
      <c r="K51" s="84" t="s">
        <v>106</v>
      </c>
      <c r="L51" s="32">
        <v>312</v>
      </c>
    </row>
    <row r="52" spans="1:14" ht="15" x14ac:dyDescent="0.25">
      <c r="A52" s="144"/>
      <c r="B52" s="153"/>
      <c r="C52" s="84" t="s">
        <v>106</v>
      </c>
      <c r="D52" s="32">
        <v>0</v>
      </c>
      <c r="E52" s="39">
        <v>0</v>
      </c>
      <c r="F52" s="32">
        <v>124000</v>
      </c>
      <c r="G52" s="39">
        <f t="shared" si="5"/>
        <v>0</v>
      </c>
      <c r="H52" s="32">
        <v>124000</v>
      </c>
      <c r="I52" s="75">
        <v>0</v>
      </c>
      <c r="J52" s="80">
        <f t="shared" si="0"/>
        <v>0</v>
      </c>
      <c r="K52" s="84" t="s">
        <v>106</v>
      </c>
      <c r="L52" s="32">
        <v>313</v>
      </c>
    </row>
    <row r="53" spans="1:14" ht="15" x14ac:dyDescent="0.25">
      <c r="A53" s="144">
        <v>8</v>
      </c>
      <c r="B53" s="145" t="s">
        <v>3</v>
      </c>
      <c r="C53" s="85" t="s">
        <v>19</v>
      </c>
      <c r="D53" s="32">
        <v>60</v>
      </c>
      <c r="E53" s="39">
        <f>$I53/D53</f>
        <v>1.2333333333333334</v>
      </c>
      <c r="F53" s="32">
        <v>60</v>
      </c>
      <c r="G53" s="39">
        <f t="shared" si="5"/>
        <v>1.2333333333333334</v>
      </c>
      <c r="H53" s="32">
        <v>75</v>
      </c>
      <c r="I53" s="75">
        <v>74</v>
      </c>
      <c r="J53" s="80">
        <f t="shared" ref="J53:J68" si="6">$I53/H53</f>
        <v>0.98666666666666669</v>
      </c>
      <c r="K53" s="85" t="s">
        <v>19</v>
      </c>
      <c r="L53" s="51">
        <v>311</v>
      </c>
    </row>
    <row r="54" spans="1:14" ht="15" x14ac:dyDescent="0.25">
      <c r="A54" s="144"/>
      <c r="B54" s="145"/>
      <c r="C54" s="85" t="s">
        <v>19</v>
      </c>
      <c r="D54" s="32">
        <v>80</v>
      </c>
      <c r="E54" s="39">
        <f>$I54/D54</f>
        <v>7.4999999999999997E-2</v>
      </c>
      <c r="F54" s="32">
        <v>84</v>
      </c>
      <c r="G54" s="39">
        <f t="shared" si="5"/>
        <v>7.1428571428571425E-2</v>
      </c>
      <c r="H54" s="32">
        <v>10</v>
      </c>
      <c r="I54" s="75">
        <v>6</v>
      </c>
      <c r="J54" s="80">
        <f t="shared" si="6"/>
        <v>0.6</v>
      </c>
      <c r="K54" s="85" t="s">
        <v>19</v>
      </c>
      <c r="L54" s="51">
        <v>312</v>
      </c>
      <c r="M54" s="30"/>
    </row>
    <row r="55" spans="1:14" ht="15" x14ac:dyDescent="0.25">
      <c r="A55" s="144"/>
      <c r="B55" s="145"/>
      <c r="C55" s="85" t="s">
        <v>19</v>
      </c>
      <c r="D55" s="32">
        <v>0</v>
      </c>
      <c r="E55" s="39">
        <v>0</v>
      </c>
      <c r="F55" s="32">
        <v>5</v>
      </c>
      <c r="G55" s="39">
        <f t="shared" si="5"/>
        <v>0</v>
      </c>
      <c r="H55" s="32">
        <v>5</v>
      </c>
      <c r="I55" s="75">
        <v>0</v>
      </c>
      <c r="J55" s="80">
        <f t="shared" si="6"/>
        <v>0</v>
      </c>
      <c r="K55" s="85" t="s">
        <v>19</v>
      </c>
      <c r="L55" s="51">
        <v>313</v>
      </c>
      <c r="M55" s="30"/>
    </row>
    <row r="56" spans="1:14" ht="22.5" customHeight="1" x14ac:dyDescent="0.25">
      <c r="A56" s="31">
        <v>9</v>
      </c>
      <c r="B56" s="47" t="s">
        <v>4</v>
      </c>
      <c r="C56" s="85" t="s">
        <v>19</v>
      </c>
      <c r="D56" s="32">
        <v>0</v>
      </c>
      <c r="E56" s="39">
        <v>0</v>
      </c>
      <c r="F56" s="32">
        <v>300</v>
      </c>
      <c r="G56" s="39">
        <f t="shared" si="5"/>
        <v>0</v>
      </c>
      <c r="H56" s="32">
        <v>300</v>
      </c>
      <c r="I56" s="75">
        <v>0</v>
      </c>
      <c r="J56" s="80">
        <f t="shared" si="6"/>
        <v>0</v>
      </c>
      <c r="K56" s="85" t="s">
        <v>19</v>
      </c>
      <c r="L56" s="51">
        <v>313</v>
      </c>
      <c r="M56" s="30"/>
    </row>
    <row r="57" spans="1:14" ht="15" x14ac:dyDescent="0.25">
      <c r="A57" s="144">
        <v>10</v>
      </c>
      <c r="B57" s="145" t="s">
        <v>122</v>
      </c>
      <c r="C57" s="84" t="s">
        <v>121</v>
      </c>
      <c r="D57" s="32">
        <v>50000</v>
      </c>
      <c r="E57" s="39">
        <f>$I57/D57</f>
        <v>1.3789</v>
      </c>
      <c r="F57" s="32">
        <v>56800</v>
      </c>
      <c r="G57" s="39">
        <f t="shared" si="5"/>
        <v>1.2138204225352112</v>
      </c>
      <c r="H57" s="32">
        <v>68700</v>
      </c>
      <c r="I57" s="75">
        <v>68945</v>
      </c>
      <c r="J57" s="80">
        <f t="shared" si="6"/>
        <v>1.003566229985444</v>
      </c>
      <c r="K57" s="84" t="s">
        <v>121</v>
      </c>
      <c r="L57" s="32">
        <v>321</v>
      </c>
      <c r="M57" s="30"/>
    </row>
    <row r="58" spans="1:14" ht="15" x14ac:dyDescent="0.25">
      <c r="A58" s="144"/>
      <c r="B58" s="145"/>
      <c r="C58" s="84" t="s">
        <v>121</v>
      </c>
      <c r="D58" s="32">
        <v>0</v>
      </c>
      <c r="E58" s="39">
        <v>0</v>
      </c>
      <c r="F58" s="32">
        <v>1500</v>
      </c>
      <c r="G58" s="39">
        <f t="shared" si="5"/>
        <v>0.16666666666666666</v>
      </c>
      <c r="H58" s="32">
        <v>250</v>
      </c>
      <c r="I58" s="75">
        <v>250</v>
      </c>
      <c r="J58" s="80">
        <f t="shared" si="6"/>
        <v>1</v>
      </c>
      <c r="K58" s="84" t="s">
        <v>121</v>
      </c>
      <c r="L58" s="32">
        <v>322</v>
      </c>
      <c r="M58" s="30"/>
    </row>
    <row r="59" spans="1:14" ht="15" x14ac:dyDescent="0.25">
      <c r="A59" s="144"/>
      <c r="B59" s="145"/>
      <c r="C59" s="84" t="s">
        <v>121</v>
      </c>
      <c r="D59" s="32">
        <v>30000</v>
      </c>
      <c r="E59" s="39">
        <f>$I59/D59</f>
        <v>0.52666666666666662</v>
      </c>
      <c r="F59" s="32">
        <v>30000</v>
      </c>
      <c r="G59" s="39">
        <f t="shared" si="5"/>
        <v>0.52666666666666662</v>
      </c>
      <c r="H59" s="32">
        <v>20000</v>
      </c>
      <c r="I59" s="75">
        <v>15800</v>
      </c>
      <c r="J59" s="80">
        <f t="shared" si="6"/>
        <v>0.79</v>
      </c>
      <c r="K59" s="84" t="s">
        <v>121</v>
      </c>
      <c r="L59" s="32">
        <v>323</v>
      </c>
      <c r="M59" s="30"/>
    </row>
    <row r="60" spans="1:14" ht="15" x14ac:dyDescent="0.25">
      <c r="A60" s="150">
        <v>11</v>
      </c>
      <c r="B60" s="147" t="s">
        <v>123</v>
      </c>
      <c r="C60" s="84" t="s">
        <v>121</v>
      </c>
      <c r="D60" s="32">
        <v>0</v>
      </c>
      <c r="E60" s="39">
        <v>0</v>
      </c>
      <c r="F60" s="32">
        <v>6800</v>
      </c>
      <c r="G60" s="39">
        <v>0</v>
      </c>
      <c r="H60" s="32">
        <v>42400</v>
      </c>
      <c r="I60" s="75">
        <v>42665</v>
      </c>
      <c r="J60" s="80">
        <f t="shared" si="6"/>
        <v>1.0062500000000001</v>
      </c>
      <c r="K60" s="84" t="s">
        <v>121</v>
      </c>
      <c r="L60" s="32">
        <v>321</v>
      </c>
      <c r="M60" s="30"/>
    </row>
    <row r="61" spans="1:14" ht="15" x14ac:dyDescent="0.25">
      <c r="A61" s="151"/>
      <c r="B61" s="149"/>
      <c r="C61" s="84" t="s">
        <v>121</v>
      </c>
      <c r="D61" s="32">
        <v>3000</v>
      </c>
      <c r="E61" s="39">
        <v>0</v>
      </c>
      <c r="F61" s="32">
        <v>0</v>
      </c>
      <c r="G61" s="39">
        <v>0</v>
      </c>
      <c r="H61" s="35" t="s">
        <v>5</v>
      </c>
      <c r="I61" s="76" t="s">
        <v>5</v>
      </c>
      <c r="J61" s="80" t="s">
        <v>5</v>
      </c>
      <c r="K61" s="84" t="s">
        <v>121</v>
      </c>
      <c r="L61" s="32">
        <v>322</v>
      </c>
      <c r="M61" s="30"/>
    </row>
    <row r="62" spans="1:14" ht="38.25" customHeight="1" x14ac:dyDescent="0.25">
      <c r="A62" s="54">
        <v>12</v>
      </c>
      <c r="B62" s="56" t="s">
        <v>6</v>
      </c>
      <c r="C62" s="86" t="s">
        <v>19</v>
      </c>
      <c r="D62" s="127">
        <v>350</v>
      </c>
      <c r="E62" s="99">
        <f>$I62/D62</f>
        <v>0.42571428571428571</v>
      </c>
      <c r="F62" s="127">
        <v>350</v>
      </c>
      <c r="G62" s="99">
        <f>$I62/F62</f>
        <v>0.42571428571428571</v>
      </c>
      <c r="H62" s="100">
        <v>140</v>
      </c>
      <c r="I62" s="78">
        <v>149</v>
      </c>
      <c r="J62" s="82">
        <f t="shared" si="6"/>
        <v>1.0642857142857143</v>
      </c>
      <c r="K62" s="86" t="s">
        <v>19</v>
      </c>
      <c r="L62" s="54">
        <v>331</v>
      </c>
      <c r="M62" s="30"/>
      <c r="N62" s="30"/>
    </row>
    <row r="63" spans="1:14" ht="29.25" customHeight="1" x14ac:dyDescent="0.25">
      <c r="A63" s="72"/>
      <c r="B63" s="74" t="s">
        <v>7</v>
      </c>
      <c r="C63" s="124"/>
      <c r="D63" s="74"/>
      <c r="E63" s="122"/>
      <c r="F63" s="74"/>
      <c r="G63" s="122"/>
      <c r="H63" s="74"/>
      <c r="I63" s="124"/>
      <c r="J63" s="83"/>
      <c r="K63" s="124"/>
      <c r="L63" s="111"/>
      <c r="M63" s="30"/>
    </row>
    <row r="64" spans="1:14" ht="75.75" customHeight="1" x14ac:dyDescent="0.25">
      <c r="A64" s="36">
        <v>8</v>
      </c>
      <c r="B64" s="57" t="s">
        <v>8</v>
      </c>
      <c r="C64" s="87" t="s">
        <v>19</v>
      </c>
      <c r="D64" s="130" t="s">
        <v>5</v>
      </c>
      <c r="E64" s="42" t="s">
        <v>5</v>
      </c>
      <c r="F64" s="130" t="s">
        <v>5</v>
      </c>
      <c r="G64" s="42" t="s">
        <v>5</v>
      </c>
      <c r="H64" s="130" t="s">
        <v>5</v>
      </c>
      <c r="I64" s="79" t="s">
        <v>5</v>
      </c>
      <c r="J64" s="81" t="s">
        <v>5</v>
      </c>
      <c r="K64" s="87" t="s">
        <v>19</v>
      </c>
      <c r="L64" s="55" t="s">
        <v>101</v>
      </c>
      <c r="M64" s="30"/>
    </row>
    <row r="65" spans="1:13" ht="36" customHeight="1" x14ac:dyDescent="0.25">
      <c r="A65" s="52">
        <v>12</v>
      </c>
      <c r="B65" s="53" t="s">
        <v>6</v>
      </c>
      <c r="C65" s="85" t="s">
        <v>19</v>
      </c>
      <c r="D65" s="52">
        <v>10</v>
      </c>
      <c r="E65" s="39">
        <f>$I65/D65</f>
        <v>0</v>
      </c>
      <c r="F65" s="35">
        <v>10</v>
      </c>
      <c r="G65" s="39">
        <f>$I65/F65</f>
        <v>0</v>
      </c>
      <c r="H65" s="35">
        <v>0</v>
      </c>
      <c r="I65" s="76">
        <v>0</v>
      </c>
      <c r="J65" s="80">
        <v>0</v>
      </c>
      <c r="K65" s="85" t="s">
        <v>19</v>
      </c>
      <c r="L65" s="52">
        <v>431</v>
      </c>
      <c r="M65" s="30"/>
    </row>
    <row r="66" spans="1:13" ht="29.25" customHeight="1" x14ac:dyDescent="0.25">
      <c r="A66" s="30"/>
      <c r="B66" s="101"/>
      <c r="C66" s="103"/>
      <c r="D66" s="30"/>
      <c r="E66" s="102"/>
      <c r="F66" s="30"/>
      <c r="G66" s="102"/>
      <c r="H66" s="30"/>
      <c r="I66" s="103"/>
      <c r="J66" s="104"/>
      <c r="K66" s="103"/>
      <c r="L66" s="30"/>
      <c r="M66" s="30"/>
    </row>
    <row r="67" spans="1:13" ht="29.25" customHeight="1" x14ac:dyDescent="0.25">
      <c r="A67" s="72"/>
      <c r="B67" s="74" t="s">
        <v>9</v>
      </c>
      <c r="C67" s="124"/>
      <c r="D67" s="74"/>
      <c r="E67" s="122"/>
      <c r="F67" s="74"/>
      <c r="G67" s="122"/>
      <c r="H67" s="74"/>
      <c r="I67" s="124"/>
      <c r="J67" s="83"/>
      <c r="K67" s="124"/>
      <c r="L67" s="111"/>
      <c r="M67" s="30"/>
    </row>
    <row r="68" spans="1:13" ht="42" customHeight="1" x14ac:dyDescent="0.25">
      <c r="A68" s="46" t="s">
        <v>10</v>
      </c>
      <c r="B68" s="57" t="s">
        <v>11</v>
      </c>
      <c r="C68" s="87" t="s">
        <v>19</v>
      </c>
      <c r="D68" s="130" t="s">
        <v>55</v>
      </c>
      <c r="E68" s="42" t="s">
        <v>55</v>
      </c>
      <c r="F68" s="130" t="s">
        <v>55</v>
      </c>
      <c r="G68" s="42" t="s">
        <v>55</v>
      </c>
      <c r="H68" s="41">
        <v>20</v>
      </c>
      <c r="I68" s="79">
        <v>18</v>
      </c>
      <c r="J68" s="81">
        <f t="shared" si="6"/>
        <v>0.9</v>
      </c>
      <c r="K68" s="87" t="s">
        <v>19</v>
      </c>
      <c r="L68" s="55">
        <v>311</v>
      </c>
      <c r="M68" s="30"/>
    </row>
    <row r="69" spans="1:13" ht="18.75" customHeight="1" x14ac:dyDescent="0.25">
      <c r="A69" s="144" t="s">
        <v>12</v>
      </c>
      <c r="B69" s="47" t="s">
        <v>4</v>
      </c>
      <c r="C69" s="85" t="s">
        <v>19</v>
      </c>
      <c r="D69" s="71">
        <v>100000</v>
      </c>
      <c r="E69" s="39" t="s">
        <v>5</v>
      </c>
      <c r="F69" s="71">
        <v>100000</v>
      </c>
      <c r="G69" s="39" t="s">
        <v>5</v>
      </c>
      <c r="H69" s="71">
        <v>100000</v>
      </c>
      <c r="I69" s="76" t="s">
        <v>5</v>
      </c>
      <c r="J69" s="80" t="s">
        <v>5</v>
      </c>
      <c r="K69" s="85" t="s">
        <v>19</v>
      </c>
      <c r="L69" s="51">
        <v>413</v>
      </c>
    </row>
    <row r="70" spans="1:13" ht="18.75" customHeight="1" x14ac:dyDescent="0.25">
      <c r="A70" s="144"/>
      <c r="B70" s="47" t="s">
        <v>3</v>
      </c>
      <c r="C70" s="85" t="s">
        <v>19</v>
      </c>
      <c r="D70" s="35" t="s">
        <v>5</v>
      </c>
      <c r="E70" s="39" t="s">
        <v>5</v>
      </c>
      <c r="F70" s="35" t="s">
        <v>5</v>
      </c>
      <c r="G70" s="39" t="s">
        <v>5</v>
      </c>
      <c r="H70" s="35" t="s">
        <v>5</v>
      </c>
      <c r="I70" s="76" t="s">
        <v>5</v>
      </c>
      <c r="J70" s="80" t="s">
        <v>5</v>
      </c>
      <c r="K70" s="85" t="s">
        <v>19</v>
      </c>
      <c r="L70" s="51">
        <v>413</v>
      </c>
    </row>
    <row r="71" spans="1:13" ht="18.75" customHeight="1" x14ac:dyDescent="0.25">
      <c r="A71" s="144"/>
      <c r="B71" s="47" t="s">
        <v>13</v>
      </c>
      <c r="C71" s="85" t="s">
        <v>19</v>
      </c>
      <c r="D71" s="32">
        <v>20000</v>
      </c>
      <c r="E71" s="39">
        <v>0</v>
      </c>
      <c r="F71" s="32">
        <v>20000</v>
      </c>
      <c r="G71" s="39">
        <v>0</v>
      </c>
      <c r="H71" s="32">
        <v>20000</v>
      </c>
      <c r="I71" s="76" t="s">
        <v>5</v>
      </c>
      <c r="J71" s="80" t="s">
        <v>5</v>
      </c>
      <c r="K71" s="85" t="s">
        <v>19</v>
      </c>
      <c r="L71" s="51">
        <v>413</v>
      </c>
    </row>
    <row r="72" spans="1:13" ht="18.75" customHeight="1" x14ac:dyDescent="0.25">
      <c r="A72" s="144"/>
      <c r="B72" s="47" t="s">
        <v>14</v>
      </c>
      <c r="C72" s="85" t="s">
        <v>19</v>
      </c>
      <c r="D72" s="32">
        <v>3000</v>
      </c>
      <c r="E72" s="39">
        <f>$I72/D72</f>
        <v>0</v>
      </c>
      <c r="F72" s="32">
        <v>3000</v>
      </c>
      <c r="G72" s="39">
        <f>$I72/F72</f>
        <v>0</v>
      </c>
      <c r="H72" s="32">
        <v>0</v>
      </c>
      <c r="I72" s="76">
        <v>0</v>
      </c>
      <c r="J72" s="80">
        <v>0</v>
      </c>
      <c r="K72" s="85" t="s">
        <v>19</v>
      </c>
      <c r="L72" s="51">
        <v>413</v>
      </c>
    </row>
  </sheetData>
  <mergeCells count="21">
    <mergeCell ref="A53:A55"/>
    <mergeCell ref="B53:B55"/>
    <mergeCell ref="A50:A52"/>
    <mergeCell ref="B50:B52"/>
    <mergeCell ref="A18:A19"/>
    <mergeCell ref="A69:A72"/>
    <mergeCell ref="A60:A61"/>
    <mergeCell ref="B60:B61"/>
    <mergeCell ref="A57:A59"/>
    <mergeCell ref="B57:B59"/>
    <mergeCell ref="A14:A17"/>
    <mergeCell ref="B14:B17"/>
    <mergeCell ref="A4:A13"/>
    <mergeCell ref="B4:B13"/>
    <mergeCell ref="A21:A48"/>
    <mergeCell ref="B30:B32"/>
    <mergeCell ref="B22:B29"/>
    <mergeCell ref="B33:B37"/>
    <mergeCell ref="B38:B42"/>
    <mergeCell ref="B43:B48"/>
    <mergeCell ref="B18:B19"/>
  </mergeCells>
  <printOptions horizontalCentered="1"/>
  <pageMargins left="0" right="0" top="0.35433070866141736" bottom="0.35433070866141736" header="0.19685039370078741" footer="0"/>
  <pageSetup paperSize="9" scale="72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Prodotto da misura</vt:lpstr>
      <vt:lpstr>Risultato da misura</vt:lpstr>
      <vt:lpstr>'Prodotto da misura'!Area_stampa</vt:lpstr>
      <vt:lpstr>'Risultato da misura'!Area_stampa</vt:lpstr>
      <vt:lpstr>'Prodotto da misura'!Titoli_stampa</vt:lpstr>
      <vt:lpstr>'Risultato da misura'!Titoli_stampa</vt:lpstr>
    </vt:vector>
  </TitlesOfParts>
  <Company>Datasiel Spa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lavagnino</dc:creator>
  <cp:lastModifiedBy>Acquapendente Daniele</cp:lastModifiedBy>
  <cp:lastPrinted>2016-06-29T11:31:12Z</cp:lastPrinted>
  <dcterms:created xsi:type="dcterms:W3CDTF">2016-06-20T14:28:03Z</dcterms:created>
  <dcterms:modified xsi:type="dcterms:W3CDTF">2016-12-02T09:35:56Z</dcterms:modified>
</cp:coreProperties>
</file>