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brizio\Desktop\BRIZIO\1-AGRITURISMO\1 Legge 37 97\DGR 604-2025\Modulistica\modulistica agriturismo 604\bozze\"/>
    </mc:Choice>
  </mc:AlternateContent>
  <xr:revisionPtr revIDLastSave="0" documentId="13_ncr:1_{D23500A5-0AD1-4D52-889F-5BC875CC6D04}" xr6:coauthVersionLast="47" xr6:coauthVersionMax="47" xr10:uidLastSave="{00000000-0000-0000-0000-000000000000}"/>
  <bookViews>
    <workbookView xWindow="-110" yWindow="-110" windowWidth="19420" windowHeight="10420" xr2:uid="{00000000-000D-0000-FFFF-FFFF00000000}"/>
  </bookViews>
  <sheets>
    <sheet name="Foglio1" sheetId="1"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5" i="1" l="1"/>
  <c r="I185" i="1"/>
  <c r="J185" i="1" s="1"/>
  <c r="K184" i="1"/>
  <c r="J184" i="1"/>
  <c r="I184" i="1"/>
  <c r="I183" i="1"/>
  <c r="J183" i="1" s="1"/>
  <c r="J182" i="1"/>
  <c r="I182" i="1"/>
  <c r="J181" i="1"/>
  <c r="I181" i="1"/>
  <c r="K181" i="1" s="1"/>
  <c r="I180" i="1"/>
  <c r="J180" i="1" s="1"/>
  <c r="I179" i="1"/>
  <c r="J179" i="1" s="1"/>
  <c r="I178" i="1"/>
  <c r="J178" i="1" s="1"/>
  <c r="I177" i="1"/>
  <c r="J177" i="1" s="1"/>
  <c r="I176" i="1"/>
  <c r="J176" i="1" s="1"/>
  <c r="J175" i="1"/>
  <c r="I175" i="1"/>
  <c r="I174" i="1"/>
  <c r="J174" i="1" s="1"/>
  <c r="J173" i="1"/>
  <c r="I173" i="1"/>
  <c r="I172" i="1"/>
  <c r="J172" i="1" s="1"/>
  <c r="I171" i="1"/>
  <c r="J171" i="1" s="1"/>
  <c r="I170" i="1"/>
  <c r="J170" i="1" s="1"/>
  <c r="K169" i="1"/>
  <c r="J169" i="1"/>
  <c r="I169" i="1"/>
  <c r="J168" i="1"/>
  <c r="I168" i="1"/>
  <c r="K168" i="1" s="1"/>
  <c r="K162" i="1"/>
  <c r="J162" i="1"/>
  <c r="I162" i="1"/>
  <c r="I161" i="1"/>
  <c r="J161" i="1" s="1"/>
  <c r="J160" i="1"/>
  <c r="I160" i="1"/>
  <c r="I159" i="1"/>
  <c r="K159" i="1" s="1"/>
  <c r="I158" i="1"/>
  <c r="J158" i="1" s="1"/>
  <c r="J157" i="1"/>
  <c r="I157" i="1"/>
  <c r="I156" i="1"/>
  <c r="J156" i="1" s="1"/>
  <c r="K155" i="1"/>
  <c r="J155" i="1"/>
  <c r="I155" i="1"/>
  <c r="I154" i="1"/>
  <c r="K154" i="1" s="1"/>
  <c r="I153" i="1"/>
  <c r="J153" i="1" s="1"/>
  <c r="I152" i="1"/>
  <c r="J152" i="1" s="1"/>
  <c r="I151" i="1"/>
  <c r="J151" i="1" s="1"/>
  <c r="J150" i="1"/>
  <c r="I150" i="1"/>
  <c r="I149" i="1"/>
  <c r="J149" i="1" s="1"/>
  <c r="K148" i="1"/>
  <c r="G163" i="1" s="1"/>
  <c r="J148" i="1"/>
  <c r="I148" i="1"/>
  <c r="J141" i="1"/>
  <c r="I141" i="1"/>
  <c r="I140" i="1"/>
  <c r="K140" i="1" s="1"/>
  <c r="I139" i="1"/>
  <c r="J139" i="1" s="1"/>
  <c r="J138" i="1"/>
  <c r="I138" i="1"/>
  <c r="I137" i="1"/>
  <c r="J137" i="1" s="1"/>
  <c r="K136" i="1"/>
  <c r="J136" i="1"/>
  <c r="I136" i="1"/>
  <c r="I135" i="1"/>
  <c r="K135" i="1" s="1"/>
  <c r="I134" i="1"/>
  <c r="J133" i="1"/>
  <c r="I133" i="1"/>
  <c r="I132" i="1"/>
  <c r="J132" i="1" s="1"/>
  <c r="J131" i="1"/>
  <c r="I131" i="1"/>
  <c r="I130" i="1"/>
  <c r="J130" i="1" s="1"/>
  <c r="J129" i="1"/>
  <c r="I129" i="1"/>
  <c r="I128" i="1"/>
  <c r="J128" i="1" s="1"/>
  <c r="J127" i="1"/>
  <c r="I127" i="1"/>
  <c r="I126" i="1"/>
  <c r="J126" i="1" s="1"/>
  <c r="K125" i="1"/>
  <c r="I125" i="1"/>
  <c r="J125" i="1" s="1"/>
  <c r="K124" i="1"/>
  <c r="J124" i="1"/>
  <c r="I124" i="1"/>
  <c r="K118" i="1"/>
  <c r="I118" i="1"/>
  <c r="J118" i="1" s="1"/>
  <c r="I117" i="1"/>
  <c r="J117" i="1" s="1"/>
  <c r="I116" i="1"/>
  <c r="J116" i="1" s="1"/>
  <c r="J115" i="1"/>
  <c r="I115" i="1"/>
  <c r="I114" i="1"/>
  <c r="J114" i="1" s="1"/>
  <c r="I113" i="1"/>
  <c r="J113" i="1" s="1"/>
  <c r="I112" i="1"/>
  <c r="K111" i="1"/>
  <c r="I111" i="1"/>
  <c r="J111" i="1" s="1"/>
  <c r="K110" i="1"/>
  <c r="J110" i="1"/>
  <c r="I110" i="1"/>
  <c r="I109" i="1"/>
  <c r="J109" i="1" s="1"/>
  <c r="J108" i="1"/>
  <c r="I108" i="1"/>
  <c r="I107" i="1"/>
  <c r="J107" i="1" s="1"/>
  <c r="K106" i="1"/>
  <c r="I106" i="1"/>
  <c r="J106" i="1" s="1"/>
  <c r="K105" i="1"/>
  <c r="J105" i="1"/>
  <c r="I105" i="1"/>
  <c r="J104" i="1"/>
  <c r="I104" i="1"/>
  <c r="K104" i="1" s="1"/>
  <c r="D98" i="1"/>
  <c r="K97" i="1"/>
  <c r="I97" i="1"/>
  <c r="J97" i="1" s="1"/>
  <c r="K96" i="1"/>
  <c r="J96" i="1"/>
  <c r="I96" i="1"/>
  <c r="J95" i="1"/>
  <c r="I95" i="1"/>
  <c r="K95" i="1" s="1"/>
  <c r="I94" i="1"/>
  <c r="J94" i="1" s="1"/>
  <c r="I93" i="1"/>
  <c r="J93" i="1" s="1"/>
  <c r="I92" i="1"/>
  <c r="J91" i="1"/>
  <c r="I91" i="1"/>
  <c r="J90" i="1"/>
  <c r="I90" i="1"/>
  <c r="K90" i="1" s="1"/>
  <c r="I89" i="1"/>
  <c r="K88" i="1"/>
  <c r="I88" i="1"/>
  <c r="J88" i="1" s="1"/>
  <c r="J87" i="1"/>
  <c r="I87" i="1"/>
  <c r="I86" i="1"/>
  <c r="J86" i="1" s="1"/>
  <c r="D81" i="1"/>
  <c r="I80" i="1"/>
  <c r="K80" i="1" s="1"/>
  <c r="I79" i="1"/>
  <c r="J79" i="1" s="1"/>
  <c r="I78" i="1"/>
  <c r="J78" i="1" s="1"/>
  <c r="I77" i="1"/>
  <c r="J77" i="1" s="1"/>
  <c r="K76" i="1"/>
  <c r="J76" i="1"/>
  <c r="I76" i="1"/>
  <c r="J75" i="1"/>
  <c r="I75" i="1"/>
  <c r="K75" i="1" s="1"/>
  <c r="I74" i="1"/>
  <c r="J73" i="1"/>
  <c r="I73" i="1"/>
  <c r="I72" i="1"/>
  <c r="J72" i="1" s="1"/>
  <c r="K71" i="1"/>
  <c r="I71" i="1"/>
  <c r="J71" i="1" s="1"/>
  <c r="K70" i="1"/>
  <c r="J70" i="1"/>
  <c r="I70" i="1"/>
  <c r="I69" i="1"/>
  <c r="J69" i="1" s="1"/>
  <c r="K68" i="1"/>
  <c r="I68" i="1"/>
  <c r="J68" i="1" s="1"/>
  <c r="K67" i="1"/>
  <c r="J67" i="1"/>
  <c r="I67" i="1"/>
  <c r="I66" i="1"/>
  <c r="J66" i="1" s="1"/>
  <c r="I60" i="1"/>
  <c r="J60" i="1" s="1"/>
  <c r="J59" i="1"/>
  <c r="I59" i="1"/>
  <c r="I58" i="1"/>
  <c r="J58" i="1" s="1"/>
  <c r="J57" i="1"/>
  <c r="I57" i="1"/>
  <c r="I56" i="1"/>
  <c r="J56" i="1" s="1"/>
  <c r="K55" i="1"/>
  <c r="I55" i="1"/>
  <c r="J55" i="1" s="1"/>
  <c r="I54" i="1"/>
  <c r="J54" i="1" s="1"/>
  <c r="J53" i="1"/>
  <c r="I53" i="1"/>
  <c r="K53" i="1" s="1"/>
  <c r="G61" i="1" s="1"/>
  <c r="J52" i="1"/>
  <c r="I52" i="1"/>
  <c r="G81" i="1" l="1"/>
  <c r="F81" i="1"/>
  <c r="D192" i="1" s="1"/>
  <c r="F186" i="1"/>
  <c r="D194" i="1" s="1"/>
  <c r="J80" i="1"/>
  <c r="G98" i="1"/>
  <c r="F195" i="1" s="1"/>
  <c r="K74" i="1"/>
  <c r="J74" i="1"/>
  <c r="K89" i="1"/>
  <c r="J89" i="1"/>
  <c r="J135" i="1"/>
  <c r="J154" i="1"/>
  <c r="G186" i="1"/>
  <c r="F191" i="1" s="1"/>
  <c r="F198" i="1" s="1"/>
  <c r="K134" i="1"/>
  <c r="G142" i="1" s="1"/>
  <c r="F197" i="1" s="1"/>
  <c r="J134" i="1"/>
  <c r="F142" i="1" s="1"/>
  <c r="D197" i="1" s="1"/>
  <c r="E197" i="1" s="1"/>
  <c r="F61" i="1"/>
  <c r="D191" i="1" s="1"/>
  <c r="F98" i="1"/>
  <c r="D195" i="1" s="1"/>
  <c r="E195" i="1" s="1"/>
  <c r="K92" i="1"/>
  <c r="J92" i="1"/>
  <c r="G119" i="1"/>
  <c r="F196" i="1" s="1"/>
  <c r="K112" i="1"/>
  <c r="J112" i="1"/>
  <c r="F119" i="1" s="1"/>
  <c r="D196" i="1" s="1"/>
  <c r="E196" i="1" s="1"/>
  <c r="J140" i="1"/>
  <c r="J159" i="1"/>
  <c r="F163" i="1" s="1"/>
  <c r="D193" i="1" s="1"/>
  <c r="D198" i="1" l="1"/>
  <c r="E191" i="1"/>
  <c r="E198" i="1" l="1"/>
  <c r="J214" i="1"/>
  <c r="J213" i="1"/>
  <c r="J212" i="1" s="1"/>
  <c r="J211" i="1" s="1"/>
  <c r="J216" i="1" s="1"/>
  <c r="J209" i="1" s="1"/>
  <c r="D213" i="1" l="1"/>
  <c r="C213" i="1"/>
  <c r="E213" i="1"/>
  <c r="B213" i="1"/>
  <c r="A213" i="1"/>
</calcChain>
</file>

<file path=xl/sharedStrings.xml><?xml version="1.0" encoding="utf-8"?>
<sst xmlns="http://schemas.openxmlformats.org/spreadsheetml/2006/main" count="255" uniqueCount="173">
  <si>
    <t>L. R. 37/2007 e ss. mm. ii. DISCIPLINA DELL'ATTIVITA' AGRITURISTICA</t>
  </si>
  <si>
    <t>CALCOLO CLASSIFICAZIONE DEGLI AGRITURISMI</t>
  </si>
  <si>
    <t>Inserire i dati esclusivamente nei campi di colore</t>
  </si>
  <si>
    <t>verde chiaro</t>
  </si>
  <si>
    <t>Dichiarazione sostitutiva atto di notorietà (art.47 DPR 445/2000)</t>
  </si>
  <si>
    <t>Il sottoscritto</t>
  </si>
  <si>
    <t>Nome</t>
  </si>
  <si>
    <t>Cognome</t>
  </si>
  <si>
    <t>Nato a</t>
  </si>
  <si>
    <t>Il</t>
  </si>
  <si>
    <t>C.F.</t>
  </si>
  <si>
    <t>residente a</t>
  </si>
  <si>
    <t>CAP</t>
  </si>
  <si>
    <t>Indirizzo</t>
  </si>
  <si>
    <t>Telefono</t>
  </si>
  <si>
    <t>cell</t>
  </si>
  <si>
    <t>email</t>
  </si>
  <si>
    <t>In qualità di (marcare con una X):</t>
  </si>
  <si>
    <t>Titolare</t>
  </si>
  <si>
    <t>Rappresentante legale</t>
  </si>
  <si>
    <t>Dell'impresa</t>
  </si>
  <si>
    <t>Forma giuridica</t>
  </si>
  <si>
    <t>Con sede legale in</t>
  </si>
  <si>
    <t>Fax</t>
  </si>
  <si>
    <t>P.IVA</t>
  </si>
  <si>
    <t>Iscritta al registro imprese (REA) di</t>
  </si>
  <si>
    <t>N.</t>
  </si>
  <si>
    <t xml:space="preserve">Consapevole che le dichiarazioni false, la falsità negli atti e l’uso di atti falsi comportano l’applicazione delle sanzioni penali previste dall’art. 76 del D.P.R. 445/2000 e la decadenza dai benefici eventualmente conseguenti al provvedimento emanato sullabase non veritiera,
Le dichiarazioni sostitutive di atto di notorietà presenti nella SCIA sono sottoscritte dall’interessato in presenza del dipendente addetto o sottoscritte e presentate insieme ad una copia fotostatica non autenticata di un documento di identità del sottoscrittore
DICHIARA 
Di possedere i seguenti punteggi relativi ai criteri di classificazione, come da seguente prospetto
</t>
  </si>
  <si>
    <t>GUIDA: Compilare con una 'X' solo la colonna "valutazione del dichiarante" per i requisiti posseduti</t>
  </si>
  <si>
    <t>CONTESTO AZIENDALE E PAESAGGISTICO</t>
  </si>
  <si>
    <t>requisito</t>
  </si>
  <si>
    <t>punteggio</t>
  </si>
  <si>
    <t>requisito speciale</t>
  </si>
  <si>
    <t>valutazione del dichiarante</t>
  </si>
  <si>
    <t>requisito speciale utente</t>
  </si>
  <si>
    <t>Gli edifici destinati all'alloggio degli ospiti sono collocati in un fondo di almeno  1 ha. o in borghi rurali di pregio (come definiti all’art.16 del regolamento regionale 2/2009)</t>
  </si>
  <si>
    <t>Il luogo non è disturbato da fonti rilevanti di inquinamento acustico (vicinanza strade, ferrovia, aeroporto, fabbriche, ecc).</t>
  </si>
  <si>
    <t>l</t>
  </si>
  <si>
    <t>I principali edifici aziendali sono prevalentemente tradizionali del paesaggio agrario locale  (cascina, masseria, borgo, casale, villa,ex-frantoi ex-stalle ecc.)</t>
  </si>
  <si>
    <t xml:space="preserve">Insediamenti industriali e residenziali (esclusi borghi rurali di pregio) con rilevante impatto paesaggistico sono ad almeno 2 km (in linea d'aria) dall'azienda </t>
  </si>
  <si>
    <t>Almeno un edificio aziendale è sottoposto a vincolo storico- culturale(della sopraintendenza beni architettonici e paesaggistici)</t>
  </si>
  <si>
    <t>Gli edifici destinati all'alloggio degli ospiti si trovano in zona sottoposta a vincolo naturalistico o paesaggistico.</t>
  </si>
  <si>
    <t>In azienda è presente un bosco/giardino/parco accessibile agli ospiti, di almeno 0,5 ettari.</t>
  </si>
  <si>
    <t>In azienda è presente un Impianto per la produzione di energia da fonte rinnovabile (eolico/solare/biogas). Sono esclusi gli impianti eolici e solari che occupano una superficie di oltre 2000 mq.</t>
  </si>
  <si>
    <t>L'azienda effettua la raccolta differenziata dei rifiuti  e/o dispone di un impianto di compostaggio per la frazione organica dei rifiuti.</t>
  </si>
  <si>
    <t>TOTALE</t>
  </si>
  <si>
    <t>ACCOGLIENZA E GESTIONE</t>
  </si>
  <si>
    <t>Il titolare, o suo collaboratore, abita stabilmente in azienda nei periodi dell'anno in cui si svolge l'attività agrituristica.</t>
  </si>
  <si>
    <t>Per almeno 12 ore al giorno èpresente in azienda, o comunque facilmente reperibile, chi possa curare il ricevimento e l'assistenza degli ospiti.</t>
  </si>
  <si>
    <t>Almeno un addetto al ricevimentoe all’assistenza degli ospiti parla e comprende agevolmente la lingua inglese.</t>
  </si>
  <si>
    <t>Almeno un addetto al ricevimento e all’assistenza degli ospiti parla e comprende agevolmente almeno un’altra lingua straniera.</t>
  </si>
  <si>
    <t>Almeno un operatore dell’azienda possiede un attestato di competenza attinente la degustazione di prodotti (assaggiatore, sommelier, degustatore diplomato, ecc.), la raccolta di funghi, frutti ed erbe selvatici, la conoscenza degli alimenti. L’azienda organizza almeno 10 iniziative l'anno (degustazioni, corsi, conferenze, ecc.)  connesse a tale competenza</t>
  </si>
  <si>
    <t>Almeno un operatore dell'azienda possiede un attestato di guida turistica, cicloturistica/escursionistica e simili. l'azienda organizza almeno 10 iniziative l'anno (visite culturali, escursioni, ecc.) connesse a tale competenza.</t>
  </si>
  <si>
    <t>E' disponibile, per i veicoli degli ospiti, un parcheggio riservato  .</t>
  </si>
  <si>
    <t>Nel sito internet dell'azienda e in ogni alloggio, disponibile carta dei servizi per gli ospiti dove sono indicate condizioni contrattuali, istruzioni sull'accoglienza, norme di comportamento, informazioni sui servizi essenziali disponibili nelle vicinanze.</t>
  </si>
  <si>
    <t xml:space="preserve">Sono in distribuzione, o disponibili per consultazione, pieghevoli, guide, libri, che illustrano attrattive turistiche del territorio </t>
  </si>
  <si>
    <t>E' offerta agli ospiti la possibilità di connessione a internet negli alloggi o in postazione dedicata.</t>
  </si>
  <si>
    <t xml:space="preserve">L'azienda è dotata di un proprio sito internet contenente informazioni generali almeno sui seguenti argomenti:- presentazione  generale dell'azienda,- attività agricola ed eventuali prodotti in vendita,- attrattive del territorio circostante,- servizi alloggiativi e/o campeggio,
- ristorazione
- attività ricreative, didattiche e culturali,
- listino prezzi,
- carta dei servizi (regole dell’accoglienza)
- percorso per raggiungere l'azienda.
. I servizi di accoglienza sono indicati in quanto effettivamente prestati.
</t>
  </si>
  <si>
    <t xml:space="preserve">Il sito internet aziendale contiene informazioni dettagliate sugli argomenti indicati al punto precedente (descrizione dei singoli alloggi, dei singoli prodotti propri in vendita, delle principali
specialità offerte dal ristorante, di ciascun servizio ricreativo e culturale, ecc.).
</t>
  </si>
  <si>
    <t>Possibilità di pagamento con Bancomat o Carta di Credito</t>
  </si>
  <si>
    <t>L’azienda possiede una certificazione di qualità dei servizi di accoglienza rilasciata da ente pubblico o equivalente</t>
  </si>
  <si>
    <t xml:space="preserve">L’azienda possiede una certificazione di sistema qualità dei servizi di accoglienza rilasciata da ente terzo </t>
  </si>
  <si>
    <t>SERVIZI E DOTAZIONE DEGLI ALLOGGI</t>
  </si>
  <si>
    <t>Almeno metà degli alloggi sono molto spaziosi (oltre il 25%  della superficie minima prevista dalla legge regionale).</t>
  </si>
  <si>
    <t>Tutti gli alloggi sono molto spaziosi (oltre il 25% della superficie minima prevista dalla legge regionale).</t>
  </si>
  <si>
    <t>E' disponibile il servizio giornaliero su richiesta di pulizia e riassetto degli alloggi (escluso cambio biancheria).</t>
  </si>
  <si>
    <t>Tutte le camere sono dotate di servizi igienici privati completi; tutti gli appartamenti dotati di almeno un sevizio igienico completo ogni due camere da letto.</t>
  </si>
  <si>
    <t>l(*)</t>
  </si>
  <si>
    <t>Almeno metà dei bagni sono molto spaziosi (superficie superiore a 5 metri quadrati).</t>
  </si>
  <si>
    <t>Tutti i bagni sono molto spaziosi (superficie superiore a 5 metri quadrati).</t>
  </si>
  <si>
    <t>Nei bagni è disponibile per gli ospiti un set di detergenti per la persona.</t>
  </si>
  <si>
    <t>Almeno metà degli alloggi dispone di proprio spazio esterno, o terrazza, con tavolo, sedie e ombrellone (o altro ombreggiante).</t>
  </si>
  <si>
    <t>Ogni alloggio dispone di un proprio spazio esterno, o terrazza, con tavolo, sedie e ombrellone (o altro ombreggiante).</t>
  </si>
  <si>
    <t>L'ingresso degli edifici destinati all'alloggio e gli spazi esterni contigui a disposizione degli alloggi, sono illuminati per la fruizione notturna.</t>
  </si>
  <si>
    <t>L'azienda prepara e serve la prima colazione.</t>
  </si>
  <si>
    <t>L'azienda dispone di almeno un alloggio (camera o appartamento) e del relativo servizio igienico accessibile ai disabili</t>
  </si>
  <si>
    <t>(*) Il requisito speciale 3.4 (dotazione di servizi igienici negli alloggi) deve comunque essere soddisfatto per l’accesso alle 3 categorie superiori (terza , quarta, quinta)</t>
  </si>
  <si>
    <t>SERVIZI E DOTAZIONE DELL'AGRICAMPEGGIO</t>
  </si>
  <si>
    <t>Le piazzole sono tutte prevalentemente ombreggiate.</t>
  </si>
  <si>
    <t>Le piazzole sono tutte con ombreggiatura naturale.</t>
  </si>
  <si>
    <t>La superficie di tutte le piazzole è superiore agli 80 metri quadrati.</t>
  </si>
  <si>
    <t>Tutte le piazzole sono allestite su manto erboso</t>
  </si>
  <si>
    <t>Almeno metà delle piazzole è dotata di barbecue.</t>
  </si>
  <si>
    <t>Almeno metà delle piazzole è dotata di tavolo e panche.</t>
  </si>
  <si>
    <t>Nei servizi igienici è disponibile almeno un pozzetto per lo scarico per WC chimici.</t>
  </si>
  <si>
    <t>Nei servizi igienici è disponibile almeno un wc ogni 10 ospiti.</t>
  </si>
  <si>
    <t>Nei servizi igienici è disponibile almeno una doccia chiusa ogni 10 ospiti.</t>
  </si>
  <si>
    <t>Nei servizi igienici è disponibile almeno un lavabo per igiene personale dotato di presa di elettricità, ogni 10 ospiti.</t>
  </si>
  <si>
    <t>Nei servizi igienici è disponibile almeno un lavello per stoviglie ogni 10 ospiti.</t>
  </si>
  <si>
    <t>Nei servizi igienici è disponibile almeno un lavatoio per biancheria ogni 15 ospiti.</t>
  </si>
  <si>
    <t>Sono disponibili prese di elettricità in tutte le piazzole.</t>
  </si>
  <si>
    <t>E' disponibile almeno una presa d'acqua ogni due piazzole.</t>
  </si>
  <si>
    <t>L'agricampeggio è accessibile ai disabili  e dispone di almeno un servizio igienico completo ad essi dedicato</t>
  </si>
  <si>
    <t>SERVIZI DI RISTORAZIONE E DEGUSTAZIONE</t>
  </si>
  <si>
    <t xml:space="preserve">Ogni sala di ristorazione ospita non più di 65 persone </t>
  </si>
  <si>
    <t>Nel menu sono indicati i principali ingredienti di produzione aziendale.</t>
  </si>
  <si>
    <t>Nel menu è indicata la provenienza dei principali ingredienti di produzione locale (aziende agricole o artigiani alimentari).</t>
  </si>
  <si>
    <t>L'azienda somministra prevalentemente vini di produzione propria</t>
  </si>
  <si>
    <t>L'azienda somministra prevalentemente olio d'oliva e/o olive da mensa di produzione propria.</t>
  </si>
  <si>
    <t>L'azienda somministra prevalentemente ortaggi e legumi di produzione propria.</t>
  </si>
  <si>
    <t>L'azienda somministra prevalentemente carni e/o pesce di produzione propria.</t>
  </si>
  <si>
    <t>L'azienda somministra prevalentemente salumi di produzione propria.</t>
  </si>
  <si>
    <t>L'azienda somministra prevalentemente formaggi di produzione propria.</t>
  </si>
  <si>
    <t>L'azienda somministra prevalentemente frutta, succhi di frutta, miele e dolci di produzione propria.</t>
  </si>
  <si>
    <t>L'azienda utilizza e/o somministra abitualmente almeno due prodotti riconosciuti DOP, IGP, DOC, IGT e classificati tradizionali, evidenziando tale caratteristica nel menù</t>
  </si>
  <si>
    <t>L'azienda somministra prevalentemente piatti tradizionali del territorio preparati con prodotti freschi di stagione.</t>
  </si>
  <si>
    <t>L'azienda prepara menu per celiaci</t>
  </si>
  <si>
    <t>L'azienda prepara menu per vegetariani.</t>
  </si>
  <si>
    <t>L'azienda prepara menu interamente biologici.</t>
  </si>
  <si>
    <t>L'azienda non somministra prodotti congelati o surgelati che non siano propri.</t>
  </si>
  <si>
    <t>La sala ristorante e un annesso servizio igienico sono accessibili ai disabili</t>
  </si>
  <si>
    <t xml:space="preserve">L'azienda organizza degustazioni guidate, menu a tema, eventi enogastronomici (almeno  5 nell'anno). </t>
  </si>
  <si>
    <t>SERVIZI ED ATTIVITA' RICREATIVE</t>
  </si>
  <si>
    <t>A tutti gli ospiti viene proposta la visita dell’azienda con presentazione delle attività agricole.</t>
  </si>
  <si>
    <t>E' disponibile un'area relax all’aperto, attrezzata con sedie, tavoli, sdraio, ombrelloni, prato- solarium (almeno 10 mq per ospite o 200 mq complessivi).</t>
  </si>
  <si>
    <t>Sono disponibili attrezzature per il gioco all’aperto, escluse quelle per bambini di cui al punto 6.7 (almeno uno fra ping pong, bocce, minigolf, tiro con l’arco, calcetto, pallavolo, ecc.).</t>
  </si>
  <si>
    <t>Si organizzano escursioni a cavallo con guida abilitata (almeno 3 cavalli disponibili per gli ospiti).</t>
  </si>
  <si>
    <t>Si organizzano lezioni di equitazione con istruttore abilitato (almeno 3 cavalli disponibili per gli ospiti).</t>
  </si>
  <si>
    <t>Sono disponibili biciclette per gli ospiti (almeno una ogni 4 posti letto).</t>
  </si>
  <si>
    <t>Sono disponibili attrezzature per il gioco dei bambini (almeno 3 fra scivolo, giostrina, bilancia, ecc.) o una piscina per bambini (anche fuori terra, minimo 15 mq).</t>
  </si>
  <si>
    <t>E' disponibile una piscina per adulti (vasca interrata, con superficie minima di 25 mq ).</t>
  </si>
  <si>
    <t>L'azienda è qualificata agrituristico-venatoria o faunistico-venatoria.</t>
  </si>
  <si>
    <t>L'azienda organizza servizi per il benessere della persona (centro- benessere, beauty farm, ecc.) basati prevalentemente sull'impiego di prodotti naturali propri o locali.</t>
  </si>
  <si>
    <t>Si organizzano attività didattiche legate alla conoscenza dell'agricoltura, della natura, dell'enogastronomia, dell'artigianato.</t>
  </si>
  <si>
    <t>L'azienda è ufficialmente riconosciuta "fattoria didattica" ed iscritta nell’apposito albo regionale</t>
  </si>
  <si>
    <t>E' presente in azienda una raccolta organizzata di testimonianze storiche dell'agricoltura e della comunità rurale (almeno 30 reperti con schede descrittive).</t>
  </si>
  <si>
    <t>E' disponibile una sala comune con televisione o la televisione negli alloggi.</t>
  </si>
  <si>
    <t>L'azienda ha stabilito convenzioni con operatori del territorio per la fruizione di servizi di accoglienza non disponibili al proprio interno (convenzioni documentate per almeno tre servizi; esempio: ristoranti, visite culturali guidate, escursioni a piedi, a cavallo, in bicicletta, centri sportivi, osservazioni naturalistiche ecc.).</t>
  </si>
  <si>
    <t>ATTIVITA' AGRICOLE E DI PRODUZIONE TIPICA</t>
  </si>
  <si>
    <t>Il titolare dell'azienda o un coadiuvante familiare è laureato o diplomato in materie agrarie, alimentari o naturalistiche.</t>
  </si>
  <si>
    <t>L'azienda è certificata biologica.</t>
  </si>
  <si>
    <t>In azienda è presente un vigneto (almeno 0,5 ettari).</t>
  </si>
  <si>
    <t>In azienda è presente un oliveto (almeno 0,5 ettari).</t>
  </si>
  <si>
    <t xml:space="preserve">In azienda è presente un frutteto (almeno 0,3 ettari). </t>
  </si>
  <si>
    <t>In azienda è presente un orto (almeno 500 mq).</t>
  </si>
  <si>
    <t>In azienda è attiva una cantina (visitabile) per la produzione di vino.</t>
  </si>
  <si>
    <t>In azienda è attivo un caseificio (visitabile) per la produzione di formaggio.</t>
  </si>
  <si>
    <t>In azienda è attivo un laboratorio (visitabile) per la produzione di salumi.</t>
  </si>
  <si>
    <t>In azienda è presente un allevamento dimostrativo di animali (almeno un capo tra bovini, equini, ovini, caprini, suini) e/o almeno 10 capi di animali da cortile (polli, conigli, oche, ecc.).</t>
  </si>
  <si>
    <t>In azienda è presente un significativo allevamento di animali  (almeno 20 capi tra bovini, equini, ovini, caprini e suini, oppure almeno 80 capi di animali da cortile).</t>
  </si>
  <si>
    <t>L'azienda alleva api e produce miele.</t>
  </si>
  <si>
    <t>L'azienda coltiva o alleva almeno una specie o varietà, vegetale o animale, tradizionale del luogo, a tutela della biodiversità agraria.</t>
  </si>
  <si>
    <t>L'azienda effettua la vendita diretta di prodotti vegetali propri allo stato fresco: (almeno 5 specie)</t>
  </si>
  <si>
    <t>L'azienda effettua la vendita diretta di carni o pesce di produzione propria</t>
  </si>
  <si>
    <t>L'azienda effettua la vendita diretta di prodotti propri trasformati: (almeno un genere fra vino, aceto, grappa, olio, formaggi, salumi, miele e altri prodotti dell'apicoltura, conserve di ortaggi, conserve di frutta, conserve di carne/pesce).</t>
  </si>
  <si>
    <t>E' disponibile un locale dedicato per degustazione e/o vendita diretta dei prodotti.</t>
  </si>
  <si>
    <t>L’azienda produce almeno una specialità riconosciuta DOP, IGP, DOC, IGT o classificata "tradizionale".</t>
  </si>
  <si>
    <t>Riepilogo</t>
  </si>
  <si>
    <t>tema</t>
  </si>
  <si>
    <t>sezione</t>
  </si>
  <si>
    <t>Punteggio ottenuto</t>
  </si>
  <si>
    <t>Totale sezione</t>
  </si>
  <si>
    <t>Requisiti speciali</t>
  </si>
  <si>
    <t>Requisiti generali</t>
  </si>
  <si>
    <t>Contesto</t>
  </si>
  <si>
    <t>Accoglienza</t>
  </si>
  <si>
    <t>Dotazione</t>
  </si>
  <si>
    <t>Servizi</t>
  </si>
  <si>
    <t>Alloggio</t>
  </si>
  <si>
    <t>Caratteristiche</t>
  </si>
  <si>
    <t>Agricampeggio</t>
  </si>
  <si>
    <t>Ristorazione</t>
  </si>
  <si>
    <t>Caratteristiche servizio</t>
  </si>
  <si>
    <t>CLASSE CATEGORIA</t>
  </si>
  <si>
    <t>5° CATEGORIA</t>
  </si>
  <si>
    <t>4° CATEGORIA</t>
  </si>
  <si>
    <t>3° CATEGORIA</t>
  </si>
  <si>
    <t>2° CATEGORIA</t>
  </si>
  <si>
    <t>1° CATEGORIA</t>
  </si>
  <si>
    <t>Data</t>
  </si>
  <si>
    <t>Firma del dichiarante</t>
  </si>
  <si>
    <t>applicativo realizzato da Andrea Guardavilla</t>
  </si>
  <si>
    <t>Allegato N. 5                  DGR n. 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</si>
</sst>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33" x14ac:knownFonts="1">
    <font>
      <sz val="10"/>
      <name val="Arial"/>
    </font>
    <font>
      <sz val="8"/>
      <name val="Arial"/>
      <family val="2"/>
    </font>
    <font>
      <sz val="12"/>
      <name val="Wingdings"/>
      <charset val="2"/>
    </font>
    <font>
      <sz val="10"/>
      <name val="Arial"/>
      <family val="2"/>
    </font>
    <font>
      <b/>
      <sz val="10"/>
      <name val="Arial"/>
      <family val="2"/>
    </font>
    <font>
      <sz val="16"/>
      <name val="Arial"/>
    </font>
    <font>
      <sz val="24"/>
      <name val="Arial"/>
      <family val="2"/>
    </font>
    <font>
      <b/>
      <sz val="11"/>
      <name val="Arial"/>
      <family val="2"/>
    </font>
    <font>
      <sz val="20"/>
      <name val="Arial"/>
    </font>
    <font>
      <sz val="22"/>
      <name val="Arial"/>
    </font>
    <font>
      <b/>
      <u/>
      <sz val="11"/>
      <name val="Arial"/>
      <family val="2"/>
    </font>
    <font>
      <i/>
      <sz val="11"/>
      <name val="Arial"/>
      <family val="2"/>
    </font>
    <font>
      <sz val="12"/>
      <name val="Arial"/>
    </font>
    <font>
      <b/>
      <i/>
      <u/>
      <sz val="12"/>
      <name val="Times New Roman"/>
      <family val="1"/>
    </font>
    <font>
      <b/>
      <i/>
      <sz val="11"/>
      <name val="Arial"/>
      <family val="2"/>
    </font>
    <font>
      <sz val="24"/>
      <name val="Arial"/>
    </font>
    <font>
      <b/>
      <sz val="10"/>
      <name val="Arial"/>
    </font>
    <font>
      <sz val="12"/>
      <name val="Arial"/>
      <family val="2"/>
    </font>
    <font>
      <b/>
      <sz val="14"/>
      <name val="Arial"/>
      <family val="2"/>
    </font>
    <font>
      <sz val="14"/>
      <name val="Arial"/>
    </font>
    <font>
      <u/>
      <sz val="34"/>
      <name val="Arial"/>
      <family val="2"/>
    </font>
    <font>
      <sz val="22"/>
      <color indexed="10"/>
      <name val="Arial"/>
    </font>
    <font>
      <sz val="22"/>
      <color indexed="10"/>
      <name val="Arial"/>
      <family val="2"/>
    </font>
    <font>
      <b/>
      <u/>
      <sz val="14"/>
      <name val="Arial"/>
    </font>
    <font>
      <b/>
      <sz val="26"/>
      <name val="Arial"/>
      <family val="2"/>
    </font>
    <font>
      <b/>
      <sz val="27"/>
      <name val="Arial"/>
      <family val="2"/>
    </font>
    <font>
      <b/>
      <i/>
      <sz val="12"/>
      <name val="Arial"/>
      <family val="2"/>
    </font>
    <font>
      <b/>
      <sz val="16"/>
      <name val="Arial"/>
      <family val="2"/>
    </font>
    <font>
      <sz val="26"/>
      <name val="Arial"/>
    </font>
    <font>
      <b/>
      <sz val="26"/>
      <name val="Arial"/>
    </font>
    <font>
      <sz val="16"/>
      <name val="Arial"/>
      <family val="2"/>
    </font>
    <font>
      <b/>
      <sz val="18"/>
      <name val="Arial"/>
      <family val="2"/>
    </font>
    <font>
      <sz val="14"/>
      <name val="Arial"/>
      <family val="2"/>
    </font>
  </fonts>
  <fills count="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9"/>
        <bgColor indexed="64"/>
      </patternFill>
    </fill>
    <fill>
      <patternFill patternType="solid">
        <fgColor indexed="46"/>
        <bgColor indexed="64"/>
      </patternFill>
    </fill>
    <fill>
      <patternFill patternType="solid">
        <fgColor indexed="4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24">
    <xf numFmtId="0" fontId="0" fillId="0" borderId="0" xfId="0"/>
    <xf numFmtId="0" fontId="4" fillId="2" borderId="1" xfId="0" applyFont="1" applyFill="1" applyBorder="1"/>
    <xf numFmtId="0" fontId="7" fillId="2" borderId="1" xfId="0" applyFont="1" applyFill="1" applyBorder="1" applyAlignment="1">
      <alignment horizontal="center"/>
    </xf>
    <xf numFmtId="0" fontId="4" fillId="2" borderId="2" xfId="0" applyFont="1" applyFill="1" applyBorder="1"/>
    <xf numFmtId="0" fontId="7" fillId="2" borderId="3" xfId="0" applyFont="1" applyFill="1" applyBorder="1" applyAlignment="1">
      <alignment horizontal="center"/>
    </xf>
    <xf numFmtId="0" fontId="0" fillId="2" borderId="0" xfId="0" applyFill="1"/>
    <xf numFmtId="0" fontId="11" fillId="2" borderId="1" xfId="0" applyFont="1" applyFill="1" applyBorder="1"/>
    <xf numFmtId="0" fontId="14" fillId="2" borderId="1" xfId="0" applyFont="1" applyFill="1" applyBorder="1"/>
    <xf numFmtId="0" fontId="4" fillId="2" borderId="1" xfId="0" applyFont="1" applyFill="1" applyBorder="1" applyAlignment="1">
      <alignment horizontal="center"/>
    </xf>
    <xf numFmtId="0" fontId="21" fillId="3" borderId="1" xfId="0"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wrapText="1"/>
      <protection locked="0"/>
    </xf>
    <xf numFmtId="0" fontId="22" fillId="3" borderId="2" xfId="0" applyFont="1" applyFill="1" applyBorder="1" applyAlignment="1" applyProtection="1">
      <alignment horizontal="center" vertical="center" wrapText="1"/>
      <protection locked="0"/>
    </xf>
    <xf numFmtId="0" fontId="24" fillId="4" borderId="1" xfId="0" applyFont="1" applyFill="1" applyBorder="1" applyAlignment="1">
      <alignment vertical="top" wrapText="1"/>
    </xf>
    <xf numFmtId="0" fontId="24" fillId="5" borderId="1" xfId="0" applyFont="1" applyFill="1" applyBorder="1" applyAlignment="1">
      <alignment vertical="top" wrapText="1"/>
    </xf>
    <xf numFmtId="0" fontId="24" fillId="4" borderId="1" xfId="0" applyFont="1" applyFill="1" applyBorder="1" applyAlignment="1">
      <alignment vertical="top"/>
    </xf>
    <xf numFmtId="0" fontId="24" fillId="5" borderId="1" xfId="0" applyFont="1" applyFill="1" applyBorder="1" applyAlignment="1">
      <alignment vertical="top"/>
    </xf>
    <xf numFmtId="164" fontId="27" fillId="3" borderId="1" xfId="0" applyNumberFormat="1" applyFont="1" applyFill="1" applyBorder="1" applyAlignment="1">
      <alignment horizontal="center" vertical="center" wrapText="1"/>
    </xf>
    <xf numFmtId="0" fontId="0" fillId="6" borderId="0" xfId="0" applyFill="1"/>
    <xf numFmtId="0" fontId="0" fillId="6" borderId="0" xfId="0" applyFill="1" applyAlignment="1">
      <alignment horizontal="center"/>
    </xf>
    <xf numFmtId="0" fontId="27" fillId="6" borderId="0" xfId="0" applyFont="1" applyFill="1" applyAlignment="1">
      <alignment horizontal="right" wrapText="1"/>
    </xf>
    <xf numFmtId="0" fontId="0" fillId="6" borderId="0" xfId="0" applyFill="1" applyAlignment="1">
      <alignment horizontal="left"/>
    </xf>
    <xf numFmtId="0" fontId="18" fillId="6" borderId="1" xfId="0" applyFont="1" applyFill="1" applyBorder="1"/>
    <xf numFmtId="0" fontId="18" fillId="6" borderId="4" xfId="0" applyFont="1" applyFill="1" applyBorder="1"/>
    <xf numFmtId="0" fontId="18" fillId="6" borderId="5" xfId="0" applyFont="1" applyFill="1" applyBorder="1" applyAlignment="1">
      <alignment horizontal="center"/>
    </xf>
    <xf numFmtId="0" fontId="18" fillId="6" borderId="6" xfId="0" applyFont="1" applyFill="1" applyBorder="1" applyAlignment="1">
      <alignment horizontal="center"/>
    </xf>
    <xf numFmtId="0" fontId="3" fillId="6" borderId="0" xfId="0" applyFont="1" applyFill="1" applyAlignment="1">
      <alignment horizontal="center"/>
    </xf>
    <xf numFmtId="0" fontId="27" fillId="6" borderId="0" xfId="0" applyFont="1" applyFill="1" applyAlignment="1">
      <alignment horizontal="center"/>
    </xf>
    <xf numFmtId="0" fontId="3" fillId="6" borderId="0" xfId="0" applyFont="1" applyFill="1"/>
    <xf numFmtId="0" fontId="7" fillId="6" borderId="7" xfId="0" applyFont="1" applyFill="1" applyBorder="1" applyAlignment="1">
      <alignment horizontal="center"/>
    </xf>
    <xf numFmtId="0" fontId="3" fillId="6" borderId="1" xfId="0" applyFont="1" applyFill="1" applyBorder="1" applyAlignment="1">
      <alignment vertical="top" wrapText="1"/>
    </xf>
    <xf numFmtId="0" fontId="30" fillId="6" borderId="1" xfId="0" applyFont="1" applyFill="1" applyBorder="1" applyAlignment="1">
      <alignment vertical="top" wrapText="1"/>
    </xf>
    <xf numFmtId="0" fontId="17" fillId="6"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30" fillId="6" borderId="2" xfId="0" applyFont="1" applyFill="1" applyBorder="1" applyAlignment="1">
      <alignment vertical="top" wrapText="1"/>
    </xf>
    <xf numFmtId="0" fontId="17" fillId="6" borderId="2" xfId="0" applyFont="1" applyFill="1" applyBorder="1" applyAlignment="1">
      <alignment horizontal="center" vertical="top" wrapText="1"/>
    </xf>
    <xf numFmtId="0" fontId="5" fillId="6" borderId="8" xfId="0" applyFont="1" applyFill="1" applyBorder="1"/>
    <xf numFmtId="0" fontId="5" fillId="6" borderId="8" xfId="0" applyFont="1" applyFill="1" applyBorder="1" applyAlignment="1">
      <alignment horizontal="center"/>
    </xf>
    <xf numFmtId="0" fontId="15" fillId="6" borderId="8" xfId="0" applyFont="1" applyFill="1" applyBorder="1" applyAlignment="1">
      <alignment horizontal="center"/>
    </xf>
    <xf numFmtId="0" fontId="15" fillId="6" borderId="9" xfId="0" applyFont="1" applyFill="1" applyBorder="1" applyAlignment="1">
      <alignment horizontal="center"/>
    </xf>
    <xf numFmtId="0" fontId="6" fillId="6" borderId="0" xfId="0" applyFont="1" applyFill="1" applyAlignment="1">
      <alignment horizontal="center" wrapText="1"/>
    </xf>
    <xf numFmtId="0" fontId="19" fillId="6" borderId="0" xfId="0" applyFont="1" applyFill="1"/>
    <xf numFmtId="0" fontId="19" fillId="6" borderId="0" xfId="0" applyFont="1" applyFill="1" applyAlignment="1">
      <alignment horizontal="center"/>
    </xf>
    <xf numFmtId="0" fontId="15" fillId="6" borderId="0" xfId="0" applyFont="1" applyFill="1" applyAlignment="1">
      <alignment horizontal="center"/>
    </xf>
    <xf numFmtId="0" fontId="0" fillId="6" borderId="0" xfId="0" applyFill="1" applyProtection="1">
      <protection locked="0"/>
    </xf>
    <xf numFmtId="0" fontId="3" fillId="6" borderId="0" xfId="0" applyFont="1" applyFill="1" applyProtection="1">
      <protection locked="0"/>
    </xf>
    <xf numFmtId="0" fontId="7" fillId="6" borderId="2" xfId="0" applyFont="1" applyFill="1" applyBorder="1" applyAlignment="1">
      <alignment horizontal="center"/>
    </xf>
    <xf numFmtId="165" fontId="3" fillId="6" borderId="1" xfId="0" applyNumberFormat="1" applyFont="1" applyFill="1" applyBorder="1" applyAlignment="1">
      <alignment vertical="top" wrapText="1"/>
    </xf>
    <xf numFmtId="2" fontId="3" fillId="6" borderId="1" xfId="0" applyNumberFormat="1" applyFont="1" applyFill="1" applyBorder="1" applyAlignment="1">
      <alignment vertical="top" wrapText="1"/>
    </xf>
    <xf numFmtId="0" fontId="2" fillId="6" borderId="2" xfId="0" applyFont="1" applyFill="1" applyBorder="1" applyAlignment="1">
      <alignment horizontal="center" vertical="top" wrapText="1"/>
    </xf>
    <xf numFmtId="0" fontId="30" fillId="6" borderId="8" xfId="0" applyFont="1" applyFill="1" applyBorder="1"/>
    <xf numFmtId="0" fontId="8" fillId="6" borderId="8" xfId="0" applyFont="1" applyFill="1" applyBorder="1" applyAlignment="1">
      <alignment horizontal="center"/>
    </xf>
    <xf numFmtId="0" fontId="8" fillId="6" borderId="9" xfId="0" applyFont="1" applyFill="1" applyBorder="1" applyAlignment="1">
      <alignment horizontal="center"/>
    </xf>
    <xf numFmtId="0" fontId="8" fillId="6" borderId="0" xfId="0" applyFont="1" applyFill="1" applyAlignment="1">
      <alignment horizontal="center"/>
    </xf>
    <xf numFmtId="0" fontId="13" fillId="6" borderId="0" xfId="0" applyFont="1" applyFill="1"/>
    <xf numFmtId="0" fontId="8" fillId="6" borderId="0" xfId="0" applyFont="1" applyFill="1" applyAlignment="1" applyProtection="1">
      <alignment horizontal="center"/>
      <protection locked="0"/>
    </xf>
    <xf numFmtId="0" fontId="0" fillId="6" borderId="6" xfId="0" applyFill="1" applyBorder="1"/>
    <xf numFmtId="0" fontId="0" fillId="6" borderId="0" xfId="0" applyFill="1" applyAlignment="1">
      <alignment wrapText="1"/>
    </xf>
    <xf numFmtId="0" fontId="26" fillId="6" borderId="0" xfId="0" applyFont="1" applyFill="1" applyAlignment="1">
      <alignment vertical="top" wrapText="1"/>
    </xf>
    <xf numFmtId="0" fontId="7" fillId="6" borderId="1" xfId="0" applyFont="1" applyFill="1" applyBorder="1" applyAlignment="1">
      <alignment vertical="top" wrapText="1"/>
    </xf>
    <xf numFmtId="0" fontId="0" fillId="6" borderId="1" xfId="0" applyFill="1" applyBorder="1"/>
    <xf numFmtId="0" fontId="6" fillId="6" borderId="1" xfId="0" applyFont="1" applyFill="1" applyBorder="1" applyAlignment="1">
      <alignment horizontal="center" wrapText="1"/>
    </xf>
    <xf numFmtId="0" fontId="25" fillId="6" borderId="1" xfId="0" applyFont="1" applyFill="1" applyBorder="1" applyAlignment="1">
      <alignment horizontal="right"/>
    </xf>
    <xf numFmtId="0" fontId="25" fillId="6" borderId="1" xfId="0" applyFont="1" applyFill="1" applyBorder="1"/>
    <xf numFmtId="0" fontId="15" fillId="6" borderId="0" xfId="0" applyFont="1" applyFill="1"/>
    <xf numFmtId="0" fontId="28" fillId="6" borderId="1" xfId="0" applyFont="1" applyFill="1" applyBorder="1" applyAlignment="1">
      <alignment horizontal="center" vertical="center"/>
    </xf>
    <xf numFmtId="0" fontId="29" fillId="6" borderId="1" xfId="0" applyFont="1" applyFill="1" applyBorder="1" applyAlignment="1">
      <alignment horizontal="center" vertical="center"/>
    </xf>
    <xf numFmtId="0" fontId="9" fillId="6" borderId="0" xfId="0" applyFont="1" applyFill="1"/>
    <xf numFmtId="0" fontId="12" fillId="6" borderId="0" xfId="0" applyFont="1" applyFill="1" applyAlignment="1">
      <alignment horizontal="left"/>
    </xf>
    <xf numFmtId="0" fontId="16" fillId="6" borderId="0" xfId="0" applyFont="1" applyFill="1"/>
    <xf numFmtId="0" fontId="23" fillId="6" borderId="0" xfId="0" applyFont="1" applyFill="1" applyAlignment="1">
      <alignment horizontal="center"/>
    </xf>
    <xf numFmtId="0" fontId="1" fillId="3" borderId="1" xfId="0" applyFont="1" applyFill="1" applyBorder="1" applyAlignment="1">
      <alignment vertical="top" wrapText="1"/>
    </xf>
    <xf numFmtId="0" fontId="1" fillId="3" borderId="2" xfId="0" applyFont="1" applyFill="1" applyBorder="1" applyAlignment="1">
      <alignment vertical="top" wrapText="1"/>
    </xf>
    <xf numFmtId="0" fontId="5" fillId="3" borderId="1" xfId="0" applyFont="1" applyFill="1" applyBorder="1" applyAlignment="1" applyProtection="1">
      <alignment horizontal="center"/>
      <protection locked="0"/>
    </xf>
    <xf numFmtId="0" fontId="5" fillId="3" borderId="2" xfId="0" applyFont="1"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1" fillId="3" borderId="1" xfId="0" applyFont="1" applyFill="1" applyBorder="1" applyAlignment="1" applyProtection="1">
      <alignment vertical="top" wrapText="1"/>
      <protection locked="0"/>
    </xf>
    <xf numFmtId="0" fontId="1" fillId="3" borderId="2" xfId="0" applyFont="1" applyFill="1" applyBorder="1" applyAlignment="1" applyProtection="1">
      <alignment vertical="top" wrapText="1"/>
      <protection locked="0"/>
    </xf>
    <xf numFmtId="0" fontId="10" fillId="2" borderId="7" xfId="0" applyFont="1" applyFill="1" applyBorder="1" applyAlignment="1">
      <alignment horizontal="center"/>
    </xf>
    <xf numFmtId="0" fontId="24" fillId="7" borderId="1" xfId="0" applyFont="1" applyFill="1" applyBorder="1" applyAlignment="1">
      <alignment vertical="top" wrapText="1"/>
    </xf>
    <xf numFmtId="0" fontId="24" fillId="7" borderId="1" xfId="0" applyFont="1" applyFill="1" applyBorder="1" applyAlignment="1">
      <alignment vertical="top"/>
    </xf>
    <xf numFmtId="0" fontId="0" fillId="3" borderId="1" xfId="0" applyFill="1" applyBorder="1" applyProtection="1">
      <protection locked="0"/>
    </xf>
    <xf numFmtId="0" fontId="0" fillId="6" borderId="0" xfId="0" applyFill="1" applyAlignment="1">
      <alignment horizontal="center"/>
    </xf>
    <xf numFmtId="0" fontId="0" fillId="6" borderId="14" xfId="0" applyFill="1" applyBorder="1" applyAlignment="1">
      <alignment horizontal="center"/>
    </xf>
    <xf numFmtId="0" fontId="19" fillId="3" borderId="1" xfId="0" applyFont="1" applyFill="1" applyBorder="1" applyAlignment="1" applyProtection="1">
      <alignment horizontal="center"/>
      <protection locked="0"/>
    </xf>
    <xf numFmtId="0" fontId="0" fillId="0" borderId="10" xfId="0" applyBorder="1" applyProtection="1">
      <protection locked="0"/>
    </xf>
    <xf numFmtId="0" fontId="0" fillId="0" borderId="7" xfId="0" applyBorder="1" applyProtection="1">
      <protection locked="0"/>
    </xf>
    <xf numFmtId="0" fontId="32" fillId="3" borderId="2" xfId="0" applyFont="1" applyFill="1" applyBorder="1" applyAlignment="1" applyProtection="1">
      <alignment horizontal="center"/>
      <protection locked="0"/>
    </xf>
    <xf numFmtId="0" fontId="0" fillId="0" borderId="3" xfId="0" applyBorder="1" applyProtection="1">
      <protection locked="0"/>
    </xf>
    <xf numFmtId="0" fontId="17" fillId="6" borderId="1" xfId="0" applyFont="1" applyFill="1" applyBorder="1" applyAlignment="1">
      <alignment vertical="top" wrapText="1"/>
    </xf>
    <xf numFmtId="0" fontId="0" fillId="0" borderId="7" xfId="0" applyBorder="1"/>
    <xf numFmtId="0" fontId="19" fillId="6" borderId="1" xfId="0" applyFont="1" applyFill="1" applyBorder="1" applyAlignment="1">
      <alignment horizontal="center"/>
    </xf>
    <xf numFmtId="0" fontId="0" fillId="0" borderId="10" xfId="0" applyBorder="1"/>
    <xf numFmtId="0" fontId="24" fillId="8" borderId="1" xfId="0" applyFont="1" applyFill="1" applyBorder="1" applyAlignment="1">
      <alignment vertical="top" wrapText="1"/>
    </xf>
    <xf numFmtId="0" fontId="0" fillId="0" borderId="17" xfId="0" applyBorder="1"/>
    <xf numFmtId="0" fontId="0" fillId="0" borderId="18" xfId="0" applyBorder="1"/>
    <xf numFmtId="0" fontId="17" fillId="6" borderId="15" xfId="0" applyFont="1" applyFill="1" applyBorder="1" applyAlignment="1">
      <alignment vertical="top" wrapText="1"/>
    </xf>
    <xf numFmtId="0" fontId="0" fillId="0" borderId="12" xfId="0" applyBorder="1"/>
    <xf numFmtId="0" fontId="6" fillId="6" borderId="16" xfId="0" applyFont="1" applyFill="1" applyBorder="1" applyAlignment="1">
      <alignment horizontal="center" wrapText="1"/>
    </xf>
    <xf numFmtId="0" fontId="0" fillId="0" borderId="13" xfId="0" applyBorder="1"/>
    <xf numFmtId="0" fontId="14" fillId="2" borderId="1" xfId="0" applyFont="1" applyFill="1" applyBorder="1"/>
    <xf numFmtId="49" fontId="19" fillId="3" borderId="1" xfId="0" applyNumberFormat="1" applyFont="1" applyFill="1" applyBorder="1" applyAlignment="1" applyProtection="1">
      <alignment horizontal="center"/>
      <protection locked="0"/>
    </xf>
    <xf numFmtId="0" fontId="7" fillId="2" borderId="1" xfId="0" applyFont="1" applyFill="1" applyBorder="1"/>
    <xf numFmtId="0" fontId="31" fillId="6" borderId="0" xfId="0" applyFont="1" applyFill="1" applyAlignment="1">
      <alignment horizontal="left"/>
    </xf>
    <xf numFmtId="0" fontId="0" fillId="6" borderId="0" xfId="0" applyFill="1"/>
    <xf numFmtId="14" fontId="19" fillId="3" borderId="1" xfId="0" applyNumberFormat="1" applyFont="1" applyFill="1" applyBorder="1" applyAlignment="1" applyProtection="1">
      <alignment horizontal="center"/>
      <protection locked="0"/>
    </xf>
    <xf numFmtId="0" fontId="20" fillId="6" borderId="0" xfId="0" applyFont="1" applyFill="1" applyAlignment="1">
      <alignment horizontal="left"/>
    </xf>
    <xf numFmtId="0" fontId="18" fillId="6" borderId="11" xfId="0" applyFont="1" applyFill="1" applyBorder="1" applyAlignment="1">
      <alignment horizontal="left" vertical="center"/>
    </xf>
    <xf numFmtId="0" fontId="0" fillId="0" borderId="11" xfId="0" applyBorder="1"/>
    <xf numFmtId="49" fontId="19" fillId="3" borderId="6" xfId="0" applyNumberFormat="1" applyFont="1" applyFill="1" applyBorder="1" applyAlignment="1" applyProtection="1">
      <alignment horizontal="center"/>
      <protection locked="0"/>
    </xf>
    <xf numFmtId="0" fontId="0" fillId="6" borderId="14" xfId="0" applyFill="1" applyBorder="1"/>
    <xf numFmtId="0" fontId="0" fillId="0" borderId="14" xfId="0" applyBorder="1"/>
    <xf numFmtId="0" fontId="27" fillId="3" borderId="0" xfId="0" applyFont="1" applyFill="1" applyAlignment="1">
      <alignment horizontal="center"/>
    </xf>
    <xf numFmtId="0" fontId="19" fillId="6" borderId="7" xfId="0" applyFont="1" applyFill="1" applyBorder="1" applyAlignment="1">
      <alignment horizontal="center"/>
    </xf>
    <xf numFmtId="0" fontId="6" fillId="6" borderId="16" xfId="0" applyFont="1" applyFill="1" applyBorder="1" applyAlignment="1">
      <alignment horizontal="center" vertical="top" wrapText="1"/>
    </xf>
    <xf numFmtId="0" fontId="27" fillId="6" borderId="0" xfId="0" applyFont="1" applyFill="1" applyAlignment="1">
      <alignment horizontal="left"/>
    </xf>
    <xf numFmtId="0" fontId="30" fillId="6" borderId="1" xfId="0" applyFont="1" applyFill="1" applyBorder="1" applyAlignment="1">
      <alignment vertical="top" wrapText="1"/>
    </xf>
    <xf numFmtId="1" fontId="19" fillId="3" borderId="7" xfId="0" applyNumberFormat="1" applyFont="1" applyFill="1" applyBorder="1" applyAlignment="1" applyProtection="1">
      <alignment horizontal="center"/>
      <protection locked="0"/>
    </xf>
    <xf numFmtId="0" fontId="18" fillId="6" borderId="1" xfId="0" applyFont="1" applyFill="1" applyBorder="1" applyAlignment="1">
      <alignment horizontal="center"/>
    </xf>
    <xf numFmtId="0" fontId="14" fillId="2" borderId="1" xfId="0" applyFont="1" applyFill="1" applyBorder="1" applyAlignment="1">
      <alignment wrapText="1"/>
    </xf>
    <xf numFmtId="0" fontId="4" fillId="2" borderId="1" xfId="0" applyFont="1" applyFill="1" applyBorder="1"/>
    <xf numFmtId="0" fontId="19" fillId="3" borderId="7" xfId="0" applyFont="1" applyFill="1" applyBorder="1" applyAlignment="1" applyProtection="1">
      <alignment horizontal="center"/>
      <protection locked="0"/>
    </xf>
    <xf numFmtId="0" fontId="30" fillId="6" borderId="0" xfId="0" applyFont="1" applyFill="1" applyAlignment="1">
      <alignment horizontal="center" wrapText="1"/>
    </xf>
  </cellXfs>
  <cellStyles count="1">
    <cellStyle name="Normale" xfId="0" builtinId="0"/>
  </cellStyles>
  <dxfs count="10">
    <dxf>
      <font>
        <condense val="0"/>
        <extend val="0"/>
        <color auto="1"/>
      </font>
      <fill>
        <patternFill>
          <bgColor indexed="13"/>
        </patternFill>
      </fill>
    </dxf>
    <dxf>
      <font>
        <condense val="0"/>
        <extend val="0"/>
        <color indexed="9"/>
      </font>
      <fill>
        <patternFill>
          <bgColor indexed="9"/>
        </patternFill>
      </fill>
    </dxf>
    <dxf>
      <font>
        <condense val="0"/>
        <extend val="0"/>
        <color auto="1"/>
      </font>
      <fill>
        <patternFill>
          <bgColor indexed="13"/>
        </patternFill>
      </fill>
    </dxf>
    <dxf>
      <font>
        <condense val="0"/>
        <extend val="0"/>
        <color indexed="9"/>
      </font>
      <fill>
        <patternFill>
          <bgColor indexed="9"/>
        </patternFill>
      </fill>
    </dxf>
    <dxf>
      <font>
        <condense val="0"/>
        <extend val="0"/>
        <color auto="1"/>
      </font>
      <fill>
        <patternFill>
          <bgColor indexed="13"/>
        </patternFill>
      </fill>
    </dxf>
    <dxf>
      <font>
        <condense val="0"/>
        <extend val="0"/>
        <color indexed="9"/>
      </font>
      <fill>
        <patternFill>
          <bgColor indexed="9"/>
        </patternFill>
      </fill>
    </dxf>
    <dxf>
      <font>
        <condense val="0"/>
        <extend val="0"/>
        <color auto="1"/>
      </font>
      <fill>
        <patternFill>
          <bgColor indexed="13"/>
        </patternFill>
      </fill>
    </dxf>
    <dxf>
      <font>
        <condense val="0"/>
        <extend val="0"/>
        <color indexed="9"/>
      </font>
      <fill>
        <patternFill>
          <bgColor indexed="9"/>
        </patternFill>
      </fill>
    </dxf>
    <dxf>
      <font>
        <condense val="0"/>
        <extend val="0"/>
        <color auto="1"/>
      </font>
      <fill>
        <patternFill>
          <bgColor indexed="13"/>
        </patternFill>
      </fill>
    </dxf>
    <dxf>
      <font>
        <condense val="0"/>
        <extend val="0"/>
        <color indexed="9"/>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762000</xdr:colOff>
      <xdr:row>217</xdr:row>
      <xdr:rowOff>205740</xdr:rowOff>
    </xdr:from>
    <xdr:to>
      <xdr:col>1</xdr:col>
      <xdr:colOff>38100</xdr:colOff>
      <xdr:row>219</xdr:row>
      <xdr:rowOff>243840</xdr:rowOff>
    </xdr:to>
    <xdr:pic>
      <xdr:nvPicPr>
        <xdr:cNvPr id="1063" name="Picture 20" descr="Copy of Logo CAAR1">
          <a:extLst>
            <a:ext uri="{FF2B5EF4-FFF2-40B4-BE49-F238E27FC236}">
              <a16:creationId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0" y="94830900"/>
          <a:ext cx="1371600" cy="662940"/>
        </a:xfrm>
        <a:prstGeom prst="rect">
          <a:avLst/>
        </a:prstGeom>
        <a:noFill/>
        <a:ln>
          <a:noFill/>
          <a:prstDash val="solid"/>
        </a:ln>
      </xdr:spPr>
    </xdr:pic>
    <xdr:clientData/>
  </xdr:twoCellAnchor>
  <xdr:twoCellAnchor>
    <xdr:from>
      <xdr:col>0</xdr:col>
      <xdr:colOff>312420</xdr:colOff>
      <xdr:row>0</xdr:row>
      <xdr:rowOff>137160</xdr:rowOff>
    </xdr:from>
    <xdr:to>
      <xdr:col>0</xdr:col>
      <xdr:colOff>1882140</xdr:colOff>
      <xdr:row>4</xdr:row>
      <xdr:rowOff>243840</xdr:rowOff>
    </xdr:to>
    <xdr:pic>
      <xdr:nvPicPr>
        <xdr:cNvPr id="1070" name="Picture 30" descr="stemma">
          <a:extLst>
            <a:ext uri="{FF2B5EF4-FFF2-40B4-BE49-F238E27FC236}">
              <a16:creationId xmlns:a16="http://schemas.microsoft.com/office/drawing/2014/main" id="{00000000-0008-0000-0000-00002E04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12420" y="137160"/>
          <a:ext cx="1569720" cy="1699260"/>
        </a:xfrm>
        <a:prstGeom prst="rect">
          <a:avLst/>
        </a:prstGeom>
        <a:noFill/>
        <a:ln>
          <a:noFill/>
          <a:prstDash val="solid"/>
        </a:ln>
      </xdr:spPr>
    </xdr:pic>
    <xdr:clientData/>
  </xdr:twoCellAnchor>
  <xdr:twoCellAnchor editAs="oneCell">
    <xdr:from>
      <xdr:col>0</xdr:col>
      <xdr:colOff>0</xdr:colOff>
      <xdr:row>207</xdr:row>
      <xdr:rowOff>203259</xdr:rowOff>
    </xdr:from>
    <xdr:to>
      <xdr:col>4</xdr:col>
      <xdr:colOff>2191110</xdr:colOff>
      <xdr:row>211</xdr:row>
      <xdr:rowOff>87805</xdr:rowOff>
    </xdr:to>
    <xdr:pic>
      <xdr:nvPicPr>
        <xdr:cNvPr id="5" name="Immagine 4">
          <a:extLst>
            <a:ext uri="{FF2B5EF4-FFF2-40B4-BE49-F238E27FC236}">
              <a16:creationId xmlns:a16="http://schemas.microsoft.com/office/drawing/2014/main" id="{3C7AAF87-8BA0-D68C-6188-83959B2E28E0}"/>
            </a:ext>
          </a:extLst>
        </xdr:cNvPr>
        <xdr:cNvPicPr>
          <a:picLocks noChangeAspect="1"/>
        </xdr:cNvPicPr>
      </xdr:nvPicPr>
      <xdr:blipFill>
        <a:blip xmlns:r="http://schemas.openxmlformats.org/officeDocument/2006/relationships" r:embed="rId3"/>
        <a:stretch>
          <a:fillRect/>
        </a:stretch>
      </xdr:blipFill>
      <xdr:spPr>
        <a:xfrm>
          <a:off x="0" y="91591501"/>
          <a:ext cx="11645660" cy="11957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7"/>
  <sheetViews>
    <sheetView tabSelected="1" zoomScale="70" zoomScaleNormal="70" workbookViewId="0">
      <selection activeCell="E217" sqref="E217"/>
    </sheetView>
  </sheetViews>
  <sheetFormatPr defaultColWidth="9.08984375" defaultRowHeight="25" customHeight="1" x14ac:dyDescent="0.25"/>
  <cols>
    <col min="1" max="1" width="30.453125" style="18" customWidth="1"/>
    <col min="2" max="2" width="30" style="18" customWidth="1"/>
    <col min="3" max="3" width="43.453125" style="18" customWidth="1"/>
    <col min="4" max="4" width="32.90625" style="18" customWidth="1"/>
    <col min="5" max="5" width="32.36328125" style="19" customWidth="1"/>
    <col min="6" max="6" width="61" style="18" bestFit="1" customWidth="1"/>
    <col min="7" max="7" width="29.08984375" style="19" hidden="1" customWidth="1"/>
    <col min="8" max="8" width="17.36328125" style="18" hidden="1" customWidth="1"/>
    <col min="9" max="9" width="9.08984375" style="18" hidden="1" customWidth="1"/>
    <col min="10" max="10" width="13.453125" style="18" hidden="1" customWidth="1"/>
    <col min="11" max="11" width="9.08984375" style="18" hidden="1" customWidth="1"/>
    <col min="12" max="12" width="22" style="18" hidden="1" customWidth="1"/>
    <col min="13" max="13" width="22.6328125" style="18" customWidth="1"/>
    <col min="14" max="14" width="19.453125" style="18" customWidth="1"/>
    <col min="15" max="15" width="9.08984375" style="18" customWidth="1"/>
    <col min="16" max="16384" width="9.08984375" style="18"/>
  </cols>
  <sheetData>
    <row r="1" spans="1:8" ht="21.25" customHeight="1" x14ac:dyDescent="0.4">
      <c r="F1" s="20" t="s">
        <v>172</v>
      </c>
    </row>
    <row r="2" spans="1:8" ht="37.5" customHeight="1" x14ac:dyDescent="0.5">
      <c r="B2" s="104" t="s">
        <v>0</v>
      </c>
      <c r="C2" s="105"/>
      <c r="D2" s="105"/>
      <c r="E2" s="83"/>
      <c r="F2" s="21"/>
    </row>
    <row r="3" spans="1:8" ht="25" customHeight="1" x14ac:dyDescent="0.25">
      <c r="B3" s="21"/>
      <c r="C3" s="21"/>
      <c r="D3" s="21"/>
      <c r="E3" s="21"/>
      <c r="F3" s="21"/>
    </row>
    <row r="4" spans="1:8" ht="42.65" customHeight="1" x14ac:dyDescent="0.8">
      <c r="B4" s="107" t="s">
        <v>1</v>
      </c>
      <c r="C4" s="105"/>
      <c r="D4" s="105"/>
      <c r="E4" s="83"/>
      <c r="F4" s="105"/>
    </row>
    <row r="5" spans="1:8" ht="25" customHeight="1" x14ac:dyDescent="0.25">
      <c r="B5" s="21"/>
      <c r="C5" s="21"/>
      <c r="D5" s="21"/>
      <c r="E5" s="21"/>
      <c r="F5" s="21"/>
    </row>
    <row r="6" spans="1:8" ht="28.5" customHeight="1" x14ac:dyDescent="0.25">
      <c r="B6" s="108" t="s">
        <v>2</v>
      </c>
      <c r="C6" s="109"/>
      <c r="D6" s="17" t="s">
        <v>3</v>
      </c>
      <c r="E6" s="21"/>
      <c r="F6" s="21"/>
    </row>
    <row r="7" spans="1:8" ht="15.75" customHeight="1" x14ac:dyDescent="0.25">
      <c r="B7" s="21"/>
      <c r="C7" s="21"/>
      <c r="D7" s="21"/>
      <c r="E7" s="21"/>
      <c r="F7" s="21"/>
    </row>
    <row r="8" spans="1:8" ht="25" customHeight="1" x14ac:dyDescent="0.4">
      <c r="B8" s="116" t="s">
        <v>4</v>
      </c>
      <c r="C8" s="105"/>
      <c r="D8" s="105"/>
      <c r="E8" s="21"/>
      <c r="F8" s="21"/>
    </row>
    <row r="9" spans="1:8" ht="15.75" customHeight="1" x14ac:dyDescent="0.3">
      <c r="H9" s="69"/>
    </row>
    <row r="10" spans="1:8" ht="25" customHeight="1" x14ac:dyDescent="0.4">
      <c r="A10" s="22" t="s">
        <v>5</v>
      </c>
      <c r="B10" s="111"/>
      <c r="C10" s="112"/>
      <c r="D10" s="112"/>
      <c r="E10" s="112"/>
      <c r="F10" s="112"/>
    </row>
    <row r="11" spans="1:8" ht="25" customHeight="1" x14ac:dyDescent="0.35">
      <c r="A11" s="92" t="s">
        <v>6</v>
      </c>
      <c r="B11" s="93"/>
      <c r="C11" s="91"/>
      <c r="D11" s="92" t="s">
        <v>7</v>
      </c>
      <c r="E11" s="93"/>
      <c r="F11" s="91"/>
    </row>
    <row r="12" spans="1:8" ht="25" customHeight="1" x14ac:dyDescent="0.35">
      <c r="A12" s="85"/>
      <c r="B12" s="86"/>
      <c r="C12" s="87"/>
      <c r="D12" s="85"/>
      <c r="E12" s="86"/>
      <c r="F12" s="87"/>
    </row>
    <row r="13" spans="1:8" ht="25" customHeight="1" x14ac:dyDescent="0.4">
      <c r="A13" s="23" t="s">
        <v>8</v>
      </c>
      <c r="B13" s="85"/>
      <c r="C13" s="86"/>
      <c r="D13" s="86"/>
      <c r="E13" s="86"/>
      <c r="F13" s="87"/>
    </row>
    <row r="14" spans="1:8" ht="25" customHeight="1" x14ac:dyDescent="0.35">
      <c r="A14" s="92" t="s">
        <v>9</v>
      </c>
      <c r="B14" s="93"/>
      <c r="C14" s="91"/>
      <c r="D14" s="92" t="s">
        <v>10</v>
      </c>
      <c r="E14" s="93"/>
      <c r="F14" s="91"/>
    </row>
    <row r="15" spans="1:8" ht="25" customHeight="1" x14ac:dyDescent="0.35">
      <c r="A15" s="106"/>
      <c r="B15" s="86"/>
      <c r="C15" s="87"/>
      <c r="D15" s="85"/>
      <c r="E15" s="86"/>
      <c r="F15" s="87"/>
    </row>
    <row r="16" spans="1:8" ht="25" customHeight="1" x14ac:dyDescent="0.35">
      <c r="A16" s="92" t="s">
        <v>11</v>
      </c>
      <c r="B16" s="93"/>
      <c r="C16" s="91"/>
      <c r="D16" s="92" t="s">
        <v>12</v>
      </c>
      <c r="E16" s="93"/>
      <c r="F16" s="91"/>
    </row>
    <row r="17" spans="1:6" ht="25" customHeight="1" x14ac:dyDescent="0.35">
      <c r="A17" s="85"/>
      <c r="B17" s="86"/>
      <c r="C17" s="87"/>
      <c r="D17" s="118"/>
      <c r="E17" s="86"/>
      <c r="F17" s="87"/>
    </row>
    <row r="18" spans="1:6" ht="25" customHeight="1" x14ac:dyDescent="0.35">
      <c r="A18" s="92" t="s">
        <v>13</v>
      </c>
      <c r="B18" s="93"/>
      <c r="C18" s="93"/>
      <c r="D18" s="93"/>
      <c r="E18" s="93"/>
      <c r="F18" s="91"/>
    </row>
    <row r="19" spans="1:6" ht="25" customHeight="1" x14ac:dyDescent="0.35">
      <c r="A19" s="85"/>
      <c r="B19" s="86"/>
      <c r="C19" s="86"/>
      <c r="D19" s="86"/>
      <c r="E19" s="86"/>
      <c r="F19" s="87"/>
    </row>
    <row r="20" spans="1:6" ht="25" customHeight="1" x14ac:dyDescent="0.35">
      <c r="A20" s="92" t="s">
        <v>14</v>
      </c>
      <c r="B20" s="91"/>
      <c r="C20" s="114" t="s">
        <v>15</v>
      </c>
      <c r="D20" s="91"/>
      <c r="E20" s="92" t="s">
        <v>16</v>
      </c>
      <c r="F20" s="91"/>
    </row>
    <row r="21" spans="1:6" ht="25" customHeight="1" x14ac:dyDescent="0.35">
      <c r="A21" s="102"/>
      <c r="B21" s="87"/>
      <c r="C21" s="102"/>
      <c r="D21" s="87"/>
      <c r="E21" s="102"/>
      <c r="F21" s="87"/>
    </row>
    <row r="22" spans="1:6" ht="24" customHeight="1" x14ac:dyDescent="0.4">
      <c r="A22" s="119" t="s">
        <v>17</v>
      </c>
      <c r="B22" s="93"/>
      <c r="C22" s="93"/>
      <c r="D22" s="93"/>
      <c r="E22" s="93"/>
      <c r="F22" s="91"/>
    </row>
    <row r="23" spans="1:6" ht="23.25" customHeight="1" x14ac:dyDescent="0.4">
      <c r="A23" s="24" t="s">
        <v>18</v>
      </c>
      <c r="B23" s="88"/>
      <c r="C23" s="89"/>
      <c r="D23" s="25" t="s">
        <v>19</v>
      </c>
      <c r="E23" s="85"/>
      <c r="F23" s="87"/>
    </row>
    <row r="24" spans="1:6" ht="25" customHeight="1" x14ac:dyDescent="0.35">
      <c r="A24" s="92" t="s">
        <v>20</v>
      </c>
      <c r="B24" s="93"/>
      <c r="C24" s="91"/>
      <c r="D24" s="92" t="s">
        <v>21</v>
      </c>
      <c r="E24" s="93"/>
      <c r="F24" s="91"/>
    </row>
    <row r="25" spans="1:6" ht="25" customHeight="1" x14ac:dyDescent="0.35">
      <c r="A25" s="85"/>
      <c r="B25" s="86"/>
      <c r="C25" s="87"/>
      <c r="D25" s="85"/>
      <c r="E25" s="86"/>
      <c r="F25" s="87"/>
    </row>
    <row r="26" spans="1:6" ht="25" customHeight="1" x14ac:dyDescent="0.35">
      <c r="A26" s="92" t="s">
        <v>22</v>
      </c>
      <c r="B26" s="93"/>
      <c r="C26" s="91"/>
      <c r="D26" s="92" t="s">
        <v>12</v>
      </c>
      <c r="E26" s="93"/>
      <c r="F26" s="91"/>
    </row>
    <row r="27" spans="1:6" ht="25" customHeight="1" x14ac:dyDescent="0.35">
      <c r="A27" s="85"/>
      <c r="B27" s="86"/>
      <c r="C27" s="87"/>
      <c r="D27" s="122"/>
      <c r="E27" s="86"/>
      <c r="F27" s="87"/>
    </row>
    <row r="28" spans="1:6" ht="25" customHeight="1" x14ac:dyDescent="0.35">
      <c r="A28" s="92" t="s">
        <v>13</v>
      </c>
      <c r="B28" s="93"/>
      <c r="C28" s="93"/>
      <c r="D28" s="93"/>
      <c r="E28" s="93"/>
      <c r="F28" s="91"/>
    </row>
    <row r="29" spans="1:6" ht="25" customHeight="1" x14ac:dyDescent="0.35">
      <c r="A29" s="85"/>
      <c r="B29" s="86"/>
      <c r="C29" s="86"/>
      <c r="D29" s="86"/>
      <c r="E29" s="86"/>
      <c r="F29" s="87"/>
    </row>
    <row r="30" spans="1:6" ht="25" customHeight="1" x14ac:dyDescent="0.35">
      <c r="A30" s="92" t="s">
        <v>14</v>
      </c>
      <c r="B30" s="93"/>
      <c r="C30" s="91"/>
      <c r="D30" s="92" t="s">
        <v>23</v>
      </c>
      <c r="E30" s="93"/>
      <c r="F30" s="91"/>
    </row>
    <row r="31" spans="1:6" ht="25" customHeight="1" x14ac:dyDescent="0.35">
      <c r="A31" s="102"/>
      <c r="B31" s="86"/>
      <c r="C31" s="87"/>
      <c r="D31" s="102"/>
      <c r="E31" s="86"/>
      <c r="F31" s="87"/>
    </row>
    <row r="32" spans="1:6" ht="25" customHeight="1" x14ac:dyDescent="0.35">
      <c r="A32" s="92" t="s">
        <v>10</v>
      </c>
      <c r="B32" s="93"/>
      <c r="C32" s="91"/>
      <c r="D32" s="92" t="s">
        <v>24</v>
      </c>
      <c r="E32" s="93"/>
      <c r="F32" s="91"/>
    </row>
    <row r="33" spans="1:6" ht="25" customHeight="1" x14ac:dyDescent="0.35">
      <c r="A33" s="85"/>
      <c r="B33" s="86"/>
      <c r="C33" s="87"/>
      <c r="D33" s="110"/>
      <c r="E33" s="86"/>
      <c r="F33" s="86"/>
    </row>
    <row r="34" spans="1:6" ht="25" customHeight="1" x14ac:dyDescent="0.4">
      <c r="A34" s="119" t="s">
        <v>25</v>
      </c>
      <c r="B34" s="93"/>
      <c r="C34" s="91"/>
      <c r="D34" s="85"/>
      <c r="E34" s="86"/>
      <c r="F34" s="87"/>
    </row>
    <row r="35" spans="1:6" ht="25" customHeight="1" x14ac:dyDescent="0.35">
      <c r="A35" s="92" t="s">
        <v>26</v>
      </c>
      <c r="B35" s="93"/>
      <c r="C35" s="91"/>
      <c r="D35" s="92" t="s">
        <v>9</v>
      </c>
      <c r="E35" s="93"/>
      <c r="F35" s="91"/>
    </row>
    <row r="36" spans="1:6" ht="25" customHeight="1" x14ac:dyDescent="0.35">
      <c r="A36" s="102"/>
      <c r="B36" s="86"/>
      <c r="C36" s="87"/>
      <c r="D36" s="106"/>
      <c r="E36" s="86"/>
      <c r="F36" s="87"/>
    </row>
    <row r="37" spans="1:6" ht="25" customHeight="1" x14ac:dyDescent="0.25">
      <c r="A37" s="26"/>
      <c r="B37" s="26"/>
      <c r="C37" s="26"/>
      <c r="D37" s="26"/>
      <c r="E37" s="26"/>
      <c r="F37" s="26"/>
    </row>
    <row r="38" spans="1:6" ht="25" customHeight="1" x14ac:dyDescent="0.25">
      <c r="A38" s="26"/>
      <c r="B38" s="123" t="s">
        <v>27</v>
      </c>
      <c r="C38" s="105"/>
      <c r="D38" s="105"/>
      <c r="E38" s="83"/>
      <c r="F38" s="26"/>
    </row>
    <row r="39" spans="1:6" ht="25" customHeight="1" x14ac:dyDescent="0.25">
      <c r="A39" s="26"/>
      <c r="B39" s="105"/>
      <c r="C39" s="105"/>
      <c r="D39" s="105"/>
      <c r="E39" s="83"/>
      <c r="F39" s="26"/>
    </row>
    <row r="40" spans="1:6" ht="25" customHeight="1" x14ac:dyDescent="0.25">
      <c r="A40" s="26"/>
      <c r="B40" s="105"/>
      <c r="C40" s="105"/>
      <c r="D40" s="105"/>
      <c r="E40" s="83"/>
      <c r="F40" s="26"/>
    </row>
    <row r="41" spans="1:6" ht="25" customHeight="1" x14ac:dyDescent="0.25">
      <c r="A41" s="26"/>
      <c r="B41" s="105"/>
      <c r="C41" s="105"/>
      <c r="D41" s="105"/>
      <c r="E41" s="83"/>
      <c r="F41" s="26"/>
    </row>
    <row r="42" spans="1:6" ht="25" customHeight="1" x14ac:dyDescent="0.25">
      <c r="A42" s="26"/>
      <c r="B42" s="105"/>
      <c r="C42" s="105"/>
      <c r="D42" s="105"/>
      <c r="E42" s="83"/>
      <c r="F42" s="26"/>
    </row>
    <row r="43" spans="1:6" ht="25" customHeight="1" x14ac:dyDescent="0.25">
      <c r="A43" s="26"/>
      <c r="B43" s="105"/>
      <c r="C43" s="105"/>
      <c r="D43" s="105"/>
      <c r="E43" s="83"/>
      <c r="F43" s="26"/>
    </row>
    <row r="44" spans="1:6" ht="25" customHeight="1" x14ac:dyDescent="0.25">
      <c r="A44" s="26"/>
      <c r="B44" s="105"/>
      <c r="C44" s="105"/>
      <c r="D44" s="105"/>
      <c r="E44" s="83"/>
      <c r="F44" s="26"/>
    </row>
    <row r="45" spans="1:6" ht="25" customHeight="1" x14ac:dyDescent="0.25">
      <c r="A45" s="26"/>
      <c r="B45" s="105"/>
      <c r="C45" s="105"/>
      <c r="D45" s="105"/>
      <c r="E45" s="83"/>
      <c r="F45" s="26"/>
    </row>
    <row r="46" spans="1:6" ht="25" customHeight="1" x14ac:dyDescent="0.25">
      <c r="A46" s="26"/>
      <c r="B46" s="105"/>
      <c r="C46" s="105"/>
      <c r="D46" s="105"/>
      <c r="E46" s="83"/>
      <c r="F46" s="26"/>
    </row>
    <row r="48" spans="1:6" ht="25" customHeight="1" x14ac:dyDescent="0.4">
      <c r="A48" s="113" t="s">
        <v>28</v>
      </c>
      <c r="B48" s="105"/>
      <c r="C48" s="105"/>
      <c r="D48" s="105"/>
      <c r="E48" s="83"/>
      <c r="F48" s="105"/>
    </row>
    <row r="49" spans="1:11" ht="25" customHeight="1" x14ac:dyDescent="0.4">
      <c r="A49" s="27"/>
      <c r="B49" s="19"/>
      <c r="C49" s="19"/>
      <c r="D49" s="19"/>
    </row>
    <row r="50" spans="1:11" s="28" customFormat="1" ht="25" customHeight="1" x14ac:dyDescent="0.35">
      <c r="A50" s="6">
        <v>1</v>
      </c>
      <c r="B50" s="101" t="s">
        <v>29</v>
      </c>
      <c r="C50" s="91"/>
      <c r="D50" s="18"/>
      <c r="E50" s="26"/>
      <c r="G50" s="26"/>
    </row>
    <row r="51" spans="1:11" ht="25" customHeight="1" x14ac:dyDescent="0.3">
      <c r="A51" s="1"/>
      <c r="B51" s="121" t="s">
        <v>30</v>
      </c>
      <c r="C51" s="91"/>
      <c r="D51" s="8" t="s">
        <v>31</v>
      </c>
      <c r="E51" s="2" t="s">
        <v>32</v>
      </c>
      <c r="F51" s="79" t="s">
        <v>33</v>
      </c>
      <c r="G51" s="29" t="s">
        <v>34</v>
      </c>
    </row>
    <row r="52" spans="1:11" ht="54" customHeight="1" x14ac:dyDescent="0.4">
      <c r="A52" s="30">
        <v>1.1000000000000001</v>
      </c>
      <c r="B52" s="90" t="s">
        <v>35</v>
      </c>
      <c r="C52" s="91"/>
      <c r="D52" s="31">
        <v>2</v>
      </c>
      <c r="E52" s="32"/>
      <c r="F52" s="9"/>
      <c r="G52" s="73"/>
      <c r="I52" s="18">
        <f t="shared" ref="I52:I60" si="0">IF(LEN(F52)&gt;0,1,0)</f>
        <v>0</v>
      </c>
      <c r="J52" s="18">
        <f t="shared" ref="J52:J60" si="1">I52*D52</f>
        <v>0</v>
      </c>
    </row>
    <row r="53" spans="1:11" ht="39.25" customHeight="1" x14ac:dyDescent="0.4">
      <c r="A53" s="30">
        <v>1.2</v>
      </c>
      <c r="B53" s="90" t="s">
        <v>36</v>
      </c>
      <c r="C53" s="91"/>
      <c r="D53" s="31">
        <v>3</v>
      </c>
      <c r="E53" s="33" t="s">
        <v>37</v>
      </c>
      <c r="F53" s="9"/>
      <c r="G53" s="73"/>
      <c r="I53" s="18">
        <f t="shared" si="0"/>
        <v>0</v>
      </c>
      <c r="J53" s="18">
        <f t="shared" si="1"/>
        <v>0</v>
      </c>
      <c r="K53" s="18">
        <f>I53</f>
        <v>0</v>
      </c>
    </row>
    <row r="54" spans="1:11" ht="53.4" customHeight="1" x14ac:dyDescent="0.4">
      <c r="A54" s="30">
        <v>1.3</v>
      </c>
      <c r="B54" s="90" t="s">
        <v>38</v>
      </c>
      <c r="C54" s="91"/>
      <c r="D54" s="31">
        <v>2</v>
      </c>
      <c r="E54" s="32"/>
      <c r="F54" s="9"/>
      <c r="G54" s="73"/>
      <c r="I54" s="18">
        <f t="shared" si="0"/>
        <v>0</v>
      </c>
      <c r="J54" s="18">
        <f t="shared" si="1"/>
        <v>0</v>
      </c>
    </row>
    <row r="55" spans="1:11" ht="48.75" customHeight="1" x14ac:dyDescent="0.4">
      <c r="A55" s="30">
        <v>1.4</v>
      </c>
      <c r="B55" s="90" t="s">
        <v>39</v>
      </c>
      <c r="C55" s="91"/>
      <c r="D55" s="31">
        <v>3</v>
      </c>
      <c r="E55" s="33" t="s">
        <v>37</v>
      </c>
      <c r="F55" s="9"/>
      <c r="G55" s="73"/>
      <c r="I55" s="18">
        <f t="shared" si="0"/>
        <v>0</v>
      </c>
      <c r="J55" s="18">
        <f t="shared" si="1"/>
        <v>0</v>
      </c>
      <c r="K55" s="18">
        <f>I55</f>
        <v>0</v>
      </c>
    </row>
    <row r="56" spans="1:11" ht="52.5" customHeight="1" x14ac:dyDescent="0.4">
      <c r="A56" s="30">
        <v>1.5</v>
      </c>
      <c r="B56" s="90" t="s">
        <v>40</v>
      </c>
      <c r="C56" s="91"/>
      <c r="D56" s="31">
        <v>0.5</v>
      </c>
      <c r="E56" s="32"/>
      <c r="F56" s="9"/>
      <c r="G56" s="73"/>
      <c r="I56" s="18">
        <f t="shared" si="0"/>
        <v>0</v>
      </c>
      <c r="J56" s="18">
        <f t="shared" si="1"/>
        <v>0</v>
      </c>
    </row>
    <row r="57" spans="1:11" ht="35.4" customHeight="1" x14ac:dyDescent="0.4">
      <c r="A57" s="30">
        <v>1.6</v>
      </c>
      <c r="B57" s="90" t="s">
        <v>41</v>
      </c>
      <c r="C57" s="91"/>
      <c r="D57" s="31">
        <v>2</v>
      </c>
      <c r="E57" s="32"/>
      <c r="F57" s="9"/>
      <c r="G57" s="73"/>
      <c r="I57" s="18">
        <f t="shared" si="0"/>
        <v>0</v>
      </c>
      <c r="J57" s="18">
        <f t="shared" si="1"/>
        <v>0</v>
      </c>
    </row>
    <row r="58" spans="1:11" ht="33.75" customHeight="1" x14ac:dyDescent="0.4">
      <c r="A58" s="30">
        <v>1.7</v>
      </c>
      <c r="B58" s="90" t="s">
        <v>42</v>
      </c>
      <c r="C58" s="91"/>
      <c r="D58" s="31">
        <v>0.5</v>
      </c>
      <c r="E58" s="32"/>
      <c r="F58" s="9"/>
      <c r="G58" s="73"/>
      <c r="I58" s="18">
        <f t="shared" si="0"/>
        <v>0</v>
      </c>
      <c r="J58" s="18">
        <f t="shared" si="1"/>
        <v>0</v>
      </c>
    </row>
    <row r="59" spans="1:11" ht="70.5" customHeight="1" x14ac:dyDescent="0.4">
      <c r="A59" s="30">
        <v>1.8</v>
      </c>
      <c r="B59" s="90" t="s">
        <v>43</v>
      </c>
      <c r="C59" s="91"/>
      <c r="D59" s="31">
        <v>1.5</v>
      </c>
      <c r="E59" s="32"/>
      <c r="F59" s="9"/>
      <c r="G59" s="73"/>
      <c r="I59" s="18">
        <f t="shared" si="0"/>
        <v>0</v>
      </c>
      <c r="J59" s="18">
        <f t="shared" si="1"/>
        <v>0</v>
      </c>
    </row>
    <row r="60" spans="1:11" ht="34.5" customHeight="1" thickBot="1" x14ac:dyDescent="0.45">
      <c r="A60" s="30">
        <v>1.9</v>
      </c>
      <c r="B60" s="97" t="s">
        <v>44</v>
      </c>
      <c r="C60" s="98"/>
      <c r="D60" s="34">
        <v>0.5</v>
      </c>
      <c r="E60" s="35"/>
      <c r="F60" s="10"/>
      <c r="G60" s="74"/>
      <c r="I60" s="18">
        <f t="shared" si="0"/>
        <v>0</v>
      </c>
      <c r="J60" s="18">
        <f t="shared" si="1"/>
        <v>0</v>
      </c>
    </row>
    <row r="61" spans="1:11" ht="31.65" customHeight="1" thickBot="1" x14ac:dyDescent="0.6">
      <c r="B61" s="99" t="s">
        <v>45</v>
      </c>
      <c r="C61" s="100"/>
      <c r="D61" s="36">
        <v>15</v>
      </c>
      <c r="E61" s="37">
        <v>2</v>
      </c>
      <c r="F61" s="38">
        <f>SUM(J52:J60)</f>
        <v>0</v>
      </c>
      <c r="G61" s="39">
        <f>SUM(K52:K60)</f>
        <v>0</v>
      </c>
    </row>
    <row r="62" spans="1:11" ht="25" customHeight="1" x14ac:dyDescent="0.55000000000000004">
      <c r="B62" s="40"/>
      <c r="C62" s="40"/>
      <c r="D62" s="41"/>
      <c r="E62" s="42"/>
      <c r="F62" s="43"/>
      <c r="G62" s="43"/>
    </row>
    <row r="63" spans="1:11" ht="25" customHeight="1" x14ac:dyDescent="0.25">
      <c r="F63" s="44"/>
    </row>
    <row r="64" spans="1:11" ht="25" customHeight="1" x14ac:dyDescent="0.3">
      <c r="A64" s="7">
        <v>2</v>
      </c>
      <c r="B64" s="101" t="s">
        <v>46</v>
      </c>
      <c r="C64" s="91"/>
      <c r="E64" s="26"/>
      <c r="F64" s="45"/>
      <c r="G64" s="26"/>
    </row>
    <row r="65" spans="1:11" ht="25" customHeight="1" x14ac:dyDescent="0.3">
      <c r="A65" s="3"/>
      <c r="B65" s="103" t="s">
        <v>30</v>
      </c>
      <c r="C65" s="91"/>
      <c r="D65" s="2" t="s">
        <v>31</v>
      </c>
      <c r="E65" s="4" t="s">
        <v>32</v>
      </c>
      <c r="F65" s="79" t="s">
        <v>33</v>
      </c>
      <c r="G65" s="46" t="s">
        <v>32</v>
      </c>
    </row>
    <row r="66" spans="1:11" ht="39.25" customHeight="1" x14ac:dyDescent="0.25">
      <c r="A66" s="47">
        <v>2.1</v>
      </c>
      <c r="B66" s="90" t="s">
        <v>47</v>
      </c>
      <c r="C66" s="91"/>
      <c r="D66" s="31">
        <v>2</v>
      </c>
      <c r="E66" s="32"/>
      <c r="F66" s="9"/>
      <c r="G66" s="75"/>
      <c r="I66" s="18">
        <f t="shared" ref="I66:I80" si="2">IF(LEN(F66)&gt;0,1,0)</f>
        <v>0</v>
      </c>
      <c r="J66" s="18">
        <f t="shared" ref="J66:J80" si="3">I66*D66</f>
        <v>0</v>
      </c>
    </row>
    <row r="67" spans="1:11" ht="33.75" customHeight="1" x14ac:dyDescent="0.25">
      <c r="A67" s="30">
        <v>2.2000000000000002</v>
      </c>
      <c r="B67" s="90" t="s">
        <v>48</v>
      </c>
      <c r="C67" s="91"/>
      <c r="D67" s="31">
        <v>2</v>
      </c>
      <c r="E67" s="33" t="s">
        <v>37</v>
      </c>
      <c r="F67" s="9"/>
      <c r="G67" s="75"/>
      <c r="I67" s="18">
        <f t="shared" si="2"/>
        <v>0</v>
      </c>
      <c r="J67" s="18">
        <f t="shared" si="3"/>
        <v>0</v>
      </c>
      <c r="K67" s="18">
        <f>I67</f>
        <v>0</v>
      </c>
    </row>
    <row r="68" spans="1:11" ht="36" customHeight="1" x14ac:dyDescent="0.25">
      <c r="A68" s="30">
        <v>2.2999999999999998</v>
      </c>
      <c r="B68" s="90" t="s">
        <v>49</v>
      </c>
      <c r="C68" s="91"/>
      <c r="D68" s="31">
        <v>2</v>
      </c>
      <c r="E68" s="33" t="s">
        <v>37</v>
      </c>
      <c r="F68" s="9"/>
      <c r="G68" s="75"/>
      <c r="I68" s="18">
        <f t="shared" si="2"/>
        <v>0</v>
      </c>
      <c r="J68" s="18">
        <f t="shared" si="3"/>
        <v>0</v>
      </c>
      <c r="K68" s="18">
        <f>I68</f>
        <v>0</v>
      </c>
    </row>
    <row r="69" spans="1:11" ht="52.5" customHeight="1" x14ac:dyDescent="0.25">
      <c r="A69" s="30">
        <v>2.4</v>
      </c>
      <c r="B69" s="90" t="s">
        <v>50</v>
      </c>
      <c r="C69" s="91"/>
      <c r="D69" s="31">
        <v>1</v>
      </c>
      <c r="E69" s="32"/>
      <c r="F69" s="9"/>
      <c r="G69" s="75"/>
      <c r="I69" s="18">
        <f t="shared" si="2"/>
        <v>0</v>
      </c>
      <c r="J69" s="18">
        <f t="shared" si="3"/>
        <v>0</v>
      </c>
    </row>
    <row r="70" spans="1:11" ht="118.5" customHeight="1" x14ac:dyDescent="0.25">
      <c r="A70" s="30">
        <v>2.5</v>
      </c>
      <c r="B70" s="90" t="s">
        <v>51</v>
      </c>
      <c r="C70" s="91"/>
      <c r="D70" s="31">
        <v>1</v>
      </c>
      <c r="E70" s="33" t="s">
        <v>37</v>
      </c>
      <c r="F70" s="9"/>
      <c r="G70" s="75"/>
      <c r="I70" s="18">
        <f t="shared" si="2"/>
        <v>0</v>
      </c>
      <c r="J70" s="18">
        <f t="shared" si="3"/>
        <v>0</v>
      </c>
      <c r="K70" s="18">
        <f>I70</f>
        <v>0</v>
      </c>
    </row>
    <row r="71" spans="1:11" ht="72.75" customHeight="1" x14ac:dyDescent="0.25">
      <c r="A71" s="30">
        <v>2.6</v>
      </c>
      <c r="B71" s="90" t="s">
        <v>52</v>
      </c>
      <c r="C71" s="91"/>
      <c r="D71" s="31">
        <v>1</v>
      </c>
      <c r="E71" s="33" t="s">
        <v>37</v>
      </c>
      <c r="F71" s="9"/>
      <c r="G71" s="75"/>
      <c r="I71" s="18">
        <f t="shared" si="2"/>
        <v>0</v>
      </c>
      <c r="J71" s="18">
        <f t="shared" si="3"/>
        <v>0</v>
      </c>
      <c r="K71" s="18">
        <f>I71</f>
        <v>0</v>
      </c>
    </row>
    <row r="72" spans="1:11" ht="39.25" customHeight="1" x14ac:dyDescent="0.25">
      <c r="A72" s="30">
        <v>2.7</v>
      </c>
      <c r="B72" s="90" t="s">
        <v>53</v>
      </c>
      <c r="C72" s="91"/>
      <c r="D72" s="31">
        <v>1</v>
      </c>
      <c r="E72" s="32"/>
      <c r="F72" s="9"/>
      <c r="G72" s="75"/>
      <c r="I72" s="18">
        <f t="shared" si="2"/>
        <v>0</v>
      </c>
      <c r="J72" s="18">
        <f t="shared" si="3"/>
        <v>0</v>
      </c>
    </row>
    <row r="73" spans="1:11" ht="66.25" customHeight="1" x14ac:dyDescent="0.25">
      <c r="A73" s="30">
        <v>2.8</v>
      </c>
      <c r="B73" s="90" t="s">
        <v>54</v>
      </c>
      <c r="C73" s="91"/>
      <c r="D73" s="31">
        <v>3</v>
      </c>
      <c r="E73" s="32"/>
      <c r="F73" s="9"/>
      <c r="G73" s="75"/>
      <c r="I73" s="18">
        <f t="shared" si="2"/>
        <v>0</v>
      </c>
      <c r="J73" s="18">
        <f t="shared" si="3"/>
        <v>0</v>
      </c>
    </row>
    <row r="74" spans="1:11" ht="52.5" customHeight="1" x14ac:dyDescent="0.25">
      <c r="A74" s="30">
        <v>2.9</v>
      </c>
      <c r="B74" s="90" t="s">
        <v>55</v>
      </c>
      <c r="C74" s="91"/>
      <c r="D74" s="31">
        <v>2</v>
      </c>
      <c r="E74" s="33" t="s">
        <v>37</v>
      </c>
      <c r="F74" s="9"/>
      <c r="G74" s="75"/>
      <c r="I74" s="18">
        <f t="shared" si="2"/>
        <v>0</v>
      </c>
      <c r="J74" s="18">
        <f t="shared" si="3"/>
        <v>0</v>
      </c>
      <c r="K74" s="18">
        <f>I74</f>
        <v>0</v>
      </c>
    </row>
    <row r="75" spans="1:11" ht="34.5" customHeight="1" x14ac:dyDescent="0.25">
      <c r="A75" s="48">
        <v>2.1</v>
      </c>
      <c r="B75" s="90" t="s">
        <v>56</v>
      </c>
      <c r="C75" s="91"/>
      <c r="D75" s="31">
        <v>2</v>
      </c>
      <c r="E75" s="33" t="s">
        <v>37</v>
      </c>
      <c r="F75" s="9"/>
      <c r="G75" s="75"/>
      <c r="I75" s="18">
        <f t="shared" si="2"/>
        <v>0</v>
      </c>
      <c r="J75" s="18">
        <f t="shared" si="3"/>
        <v>0</v>
      </c>
      <c r="K75" s="18">
        <f>I75</f>
        <v>0</v>
      </c>
    </row>
    <row r="76" spans="1:11" ht="195.75" customHeight="1" x14ac:dyDescent="0.25">
      <c r="A76" s="30">
        <v>2.11</v>
      </c>
      <c r="B76" s="90" t="s">
        <v>57</v>
      </c>
      <c r="C76" s="91"/>
      <c r="D76" s="31">
        <v>2</v>
      </c>
      <c r="E76" s="33" t="s">
        <v>37</v>
      </c>
      <c r="F76" s="9"/>
      <c r="G76" s="75"/>
      <c r="I76" s="18">
        <f t="shared" si="2"/>
        <v>0</v>
      </c>
      <c r="J76" s="18">
        <f t="shared" si="3"/>
        <v>0</v>
      </c>
      <c r="K76" s="18">
        <f>I76</f>
        <v>0</v>
      </c>
    </row>
    <row r="77" spans="1:11" ht="100.5" customHeight="1" x14ac:dyDescent="0.25">
      <c r="A77" s="30">
        <v>2.12</v>
      </c>
      <c r="B77" s="90" t="s">
        <v>58</v>
      </c>
      <c r="C77" s="91"/>
      <c r="D77" s="31">
        <v>1</v>
      </c>
      <c r="E77" s="32"/>
      <c r="F77" s="9"/>
      <c r="G77" s="75"/>
      <c r="I77" s="18">
        <f t="shared" si="2"/>
        <v>0</v>
      </c>
      <c r="J77" s="18">
        <f t="shared" si="3"/>
        <v>0</v>
      </c>
    </row>
    <row r="78" spans="1:11" ht="24.75" customHeight="1" x14ac:dyDescent="0.25">
      <c r="A78" s="30">
        <v>2.13</v>
      </c>
      <c r="B78" s="90" t="s">
        <v>59</v>
      </c>
      <c r="C78" s="91"/>
      <c r="D78" s="31">
        <v>1</v>
      </c>
      <c r="E78" s="32"/>
      <c r="F78" s="9"/>
      <c r="G78" s="75"/>
      <c r="I78" s="18">
        <f t="shared" si="2"/>
        <v>0</v>
      </c>
      <c r="J78" s="18">
        <f t="shared" si="3"/>
        <v>0</v>
      </c>
    </row>
    <row r="79" spans="1:11" ht="41.25" customHeight="1" x14ac:dyDescent="0.25">
      <c r="A79" s="30">
        <v>2.14</v>
      </c>
      <c r="B79" s="90" t="s">
        <v>60</v>
      </c>
      <c r="C79" s="91"/>
      <c r="D79" s="31">
        <v>1</v>
      </c>
      <c r="E79" s="32"/>
      <c r="F79" s="9"/>
      <c r="G79" s="75"/>
      <c r="I79" s="18">
        <f t="shared" si="2"/>
        <v>0</v>
      </c>
      <c r="J79" s="18">
        <f t="shared" si="3"/>
        <v>0</v>
      </c>
    </row>
    <row r="80" spans="1:11" ht="39.75" customHeight="1" thickBot="1" x14ac:dyDescent="0.3">
      <c r="A80" s="30">
        <v>2.15</v>
      </c>
      <c r="B80" s="97" t="s">
        <v>61</v>
      </c>
      <c r="C80" s="98"/>
      <c r="D80" s="34">
        <v>1</v>
      </c>
      <c r="E80" s="49" t="s">
        <v>37</v>
      </c>
      <c r="F80" s="10"/>
      <c r="G80" s="76"/>
      <c r="I80" s="18">
        <f t="shared" si="2"/>
        <v>0</v>
      </c>
      <c r="J80" s="18">
        <f t="shared" si="3"/>
        <v>0</v>
      </c>
      <c r="K80" s="18">
        <f>I80</f>
        <v>0</v>
      </c>
    </row>
    <row r="81" spans="1:11" ht="31.65" customHeight="1" thickBot="1" x14ac:dyDescent="0.6">
      <c r="B81" s="99" t="s">
        <v>45</v>
      </c>
      <c r="C81" s="100"/>
      <c r="D81" s="50">
        <f>SUM(D66:D80)</f>
        <v>23</v>
      </c>
      <c r="E81" s="37">
        <v>8</v>
      </c>
      <c r="F81" s="51">
        <f>SUM(J66:J80)</f>
        <v>0</v>
      </c>
      <c r="G81" s="52">
        <f>SUM(K67:K80)</f>
        <v>0</v>
      </c>
    </row>
    <row r="82" spans="1:11" ht="25" customHeight="1" x14ac:dyDescent="0.55000000000000004">
      <c r="B82" s="40"/>
      <c r="C82" s="40"/>
      <c r="D82" s="41"/>
      <c r="E82" s="42"/>
      <c r="F82" s="53"/>
      <c r="G82" s="53"/>
    </row>
    <row r="83" spans="1:11" ht="25" customHeight="1" x14ac:dyDescent="0.55000000000000004">
      <c r="B83" s="40"/>
      <c r="C83" s="40"/>
      <c r="D83" s="41"/>
      <c r="E83" s="42"/>
      <c r="F83" s="53"/>
      <c r="G83" s="53"/>
    </row>
    <row r="84" spans="1:11" ht="25" customHeight="1" x14ac:dyDescent="0.3">
      <c r="A84" s="7">
        <v>3</v>
      </c>
      <c r="B84" s="101" t="s">
        <v>62</v>
      </c>
      <c r="C84" s="91"/>
      <c r="E84" s="26"/>
      <c r="F84" s="45"/>
      <c r="G84" s="26"/>
    </row>
    <row r="85" spans="1:11" ht="25" customHeight="1" x14ac:dyDescent="0.3">
      <c r="A85" s="3"/>
      <c r="B85" s="103" t="s">
        <v>30</v>
      </c>
      <c r="C85" s="91"/>
      <c r="D85" s="2" t="s">
        <v>31</v>
      </c>
      <c r="E85" s="4" t="s">
        <v>32</v>
      </c>
      <c r="F85" s="79" t="s">
        <v>33</v>
      </c>
      <c r="G85" s="46" t="s">
        <v>32</v>
      </c>
    </row>
    <row r="86" spans="1:11" ht="57.75" customHeight="1" x14ac:dyDescent="0.25">
      <c r="A86" s="30">
        <v>3.1</v>
      </c>
      <c r="B86" s="90" t="s">
        <v>63</v>
      </c>
      <c r="C86" s="91"/>
      <c r="D86" s="31">
        <v>1</v>
      </c>
      <c r="E86" s="32"/>
      <c r="F86" s="11"/>
      <c r="G86" s="77"/>
      <c r="I86" s="18">
        <f t="shared" ref="I86:I97" si="4">IF(LEN(F86)&gt;0,1,0)</f>
        <v>0</v>
      </c>
      <c r="J86" s="18">
        <f t="shared" ref="J86:J97" si="5">I86*D86</f>
        <v>0</v>
      </c>
    </row>
    <row r="87" spans="1:11" ht="36.75" customHeight="1" x14ac:dyDescent="0.25">
      <c r="A87" s="30">
        <v>3.2</v>
      </c>
      <c r="B87" s="90" t="s">
        <v>64</v>
      </c>
      <c r="C87" s="91"/>
      <c r="D87" s="31">
        <v>1</v>
      </c>
      <c r="E87" s="32"/>
      <c r="F87" s="11"/>
      <c r="G87" s="77"/>
      <c r="I87" s="18">
        <f t="shared" si="4"/>
        <v>0</v>
      </c>
      <c r="J87" s="18">
        <f t="shared" si="5"/>
        <v>0</v>
      </c>
    </row>
    <row r="88" spans="1:11" ht="36.75" customHeight="1" x14ac:dyDescent="0.25">
      <c r="A88" s="30">
        <v>3.3</v>
      </c>
      <c r="B88" s="90" t="s">
        <v>65</v>
      </c>
      <c r="C88" s="91"/>
      <c r="D88" s="31">
        <v>2</v>
      </c>
      <c r="E88" s="33" t="s">
        <v>37</v>
      </c>
      <c r="F88" s="11"/>
      <c r="G88" s="77"/>
      <c r="I88" s="18">
        <f t="shared" si="4"/>
        <v>0</v>
      </c>
      <c r="J88" s="18">
        <f t="shared" si="5"/>
        <v>0</v>
      </c>
      <c r="K88" s="18">
        <f>I88</f>
        <v>0</v>
      </c>
    </row>
    <row r="89" spans="1:11" ht="45.75" customHeight="1" x14ac:dyDescent="0.25">
      <c r="A89" s="30">
        <v>3.4</v>
      </c>
      <c r="B89" s="90" t="s">
        <v>66</v>
      </c>
      <c r="C89" s="91"/>
      <c r="D89" s="31">
        <v>5</v>
      </c>
      <c r="E89" s="33" t="s">
        <v>67</v>
      </c>
      <c r="F89" s="11"/>
      <c r="G89" s="77"/>
      <c r="I89" s="18">
        <f t="shared" si="4"/>
        <v>0</v>
      </c>
      <c r="J89" s="18">
        <f t="shared" si="5"/>
        <v>0</v>
      </c>
      <c r="K89" s="18">
        <f>I89</f>
        <v>0</v>
      </c>
    </row>
    <row r="90" spans="1:11" ht="35.4" customHeight="1" x14ac:dyDescent="0.25">
      <c r="A90" s="30">
        <v>3.5</v>
      </c>
      <c r="B90" s="90" t="s">
        <v>68</v>
      </c>
      <c r="C90" s="91"/>
      <c r="D90" s="31">
        <v>0.5</v>
      </c>
      <c r="E90" s="33" t="s">
        <v>37</v>
      </c>
      <c r="F90" s="11"/>
      <c r="G90" s="77"/>
      <c r="I90" s="18">
        <f t="shared" si="4"/>
        <v>0</v>
      </c>
      <c r="J90" s="18">
        <f t="shared" si="5"/>
        <v>0</v>
      </c>
      <c r="K90" s="18">
        <f>I90</f>
        <v>0</v>
      </c>
    </row>
    <row r="91" spans="1:11" ht="30.25" customHeight="1" x14ac:dyDescent="0.25">
      <c r="A91" s="30">
        <v>3.6</v>
      </c>
      <c r="B91" s="90" t="s">
        <v>69</v>
      </c>
      <c r="C91" s="91"/>
      <c r="D91" s="31">
        <v>0.5</v>
      </c>
      <c r="E91" s="32"/>
      <c r="F91" s="11"/>
      <c r="G91" s="77"/>
      <c r="I91" s="18">
        <f t="shared" si="4"/>
        <v>0</v>
      </c>
      <c r="J91" s="18">
        <f t="shared" si="5"/>
        <v>0</v>
      </c>
    </row>
    <row r="92" spans="1:11" ht="30.25" customHeight="1" x14ac:dyDescent="0.25">
      <c r="A92" s="30">
        <v>3.7</v>
      </c>
      <c r="B92" s="90" t="s">
        <v>70</v>
      </c>
      <c r="C92" s="91"/>
      <c r="D92" s="31">
        <v>1</v>
      </c>
      <c r="E92" s="33" t="s">
        <v>37</v>
      </c>
      <c r="F92" s="11"/>
      <c r="G92" s="77"/>
      <c r="I92" s="18">
        <f t="shared" si="4"/>
        <v>0</v>
      </c>
      <c r="J92" s="18">
        <f t="shared" si="5"/>
        <v>0</v>
      </c>
      <c r="K92" s="18">
        <f>I92</f>
        <v>0</v>
      </c>
    </row>
    <row r="93" spans="1:11" ht="51" customHeight="1" x14ac:dyDescent="0.25">
      <c r="A93" s="30">
        <v>3.8</v>
      </c>
      <c r="B93" s="90" t="s">
        <v>71</v>
      </c>
      <c r="C93" s="91"/>
      <c r="D93" s="31">
        <v>1</v>
      </c>
      <c r="E93" s="32"/>
      <c r="F93" s="11"/>
      <c r="G93" s="77"/>
      <c r="I93" s="18">
        <f t="shared" si="4"/>
        <v>0</v>
      </c>
      <c r="J93" s="18">
        <f t="shared" si="5"/>
        <v>0</v>
      </c>
    </row>
    <row r="94" spans="1:11" ht="60" customHeight="1" x14ac:dyDescent="0.25">
      <c r="A94" s="30">
        <v>3.9</v>
      </c>
      <c r="B94" s="90" t="s">
        <v>72</v>
      </c>
      <c r="C94" s="91"/>
      <c r="D94" s="31">
        <v>2</v>
      </c>
      <c r="E94" s="32"/>
      <c r="F94" s="11"/>
      <c r="G94" s="77"/>
      <c r="I94" s="18">
        <f t="shared" si="4"/>
        <v>0</v>
      </c>
      <c r="J94" s="18">
        <f t="shared" si="5"/>
        <v>0</v>
      </c>
    </row>
    <row r="95" spans="1:11" ht="56.25" customHeight="1" x14ac:dyDescent="0.25">
      <c r="A95" s="48">
        <v>3.1</v>
      </c>
      <c r="B95" s="90" t="s">
        <v>73</v>
      </c>
      <c r="C95" s="91"/>
      <c r="D95" s="31">
        <v>2</v>
      </c>
      <c r="E95" s="33" t="s">
        <v>37</v>
      </c>
      <c r="F95" s="11"/>
      <c r="G95" s="77"/>
      <c r="I95" s="18">
        <f t="shared" si="4"/>
        <v>0</v>
      </c>
      <c r="J95" s="18">
        <f t="shared" si="5"/>
        <v>0</v>
      </c>
      <c r="K95" s="18">
        <f>I95</f>
        <v>0</v>
      </c>
    </row>
    <row r="96" spans="1:11" ht="29.25" customHeight="1" x14ac:dyDescent="0.25">
      <c r="A96" s="30">
        <v>3.11</v>
      </c>
      <c r="B96" s="90" t="s">
        <v>74</v>
      </c>
      <c r="C96" s="91"/>
      <c r="D96" s="31">
        <v>3</v>
      </c>
      <c r="E96" s="33" t="s">
        <v>37</v>
      </c>
      <c r="F96" s="11"/>
      <c r="G96" s="77"/>
      <c r="I96" s="18">
        <f t="shared" si="4"/>
        <v>0</v>
      </c>
      <c r="J96" s="18">
        <f t="shared" si="5"/>
        <v>0</v>
      </c>
      <c r="K96" s="18">
        <f>I96</f>
        <v>0</v>
      </c>
    </row>
    <row r="97" spans="1:11" ht="52.5" customHeight="1" thickBot="1" x14ac:dyDescent="0.3">
      <c r="A97" s="30">
        <v>3.12</v>
      </c>
      <c r="B97" s="97" t="s">
        <v>75</v>
      </c>
      <c r="C97" s="98"/>
      <c r="D97" s="34">
        <v>3</v>
      </c>
      <c r="E97" s="49" t="s">
        <v>37</v>
      </c>
      <c r="F97" s="12"/>
      <c r="G97" s="78"/>
      <c r="I97" s="18">
        <f t="shared" si="4"/>
        <v>0</v>
      </c>
      <c r="J97" s="18">
        <f t="shared" si="5"/>
        <v>0</v>
      </c>
      <c r="K97" s="18">
        <f>I97</f>
        <v>0</v>
      </c>
    </row>
    <row r="98" spans="1:11" ht="30.75" customHeight="1" thickBot="1" x14ac:dyDescent="0.6">
      <c r="B98" s="115" t="s">
        <v>45</v>
      </c>
      <c r="C98" s="100"/>
      <c r="D98" s="50">
        <f>SUM(D84:D97)</f>
        <v>22</v>
      </c>
      <c r="E98" s="37">
        <v>7</v>
      </c>
      <c r="F98" s="38">
        <f>SUM(J84:J97)</f>
        <v>0</v>
      </c>
      <c r="G98" s="39">
        <f>SUM(K85:K97)</f>
        <v>0</v>
      </c>
    </row>
    <row r="99" spans="1:11" ht="25" customHeight="1" x14ac:dyDescent="0.55000000000000004">
      <c r="A99" s="54" t="s">
        <v>76</v>
      </c>
      <c r="B99" s="40"/>
      <c r="C99" s="40"/>
      <c r="F99" s="55"/>
      <c r="G99" s="53"/>
    </row>
    <row r="100" spans="1:11" ht="25" customHeight="1" x14ac:dyDescent="0.55000000000000004">
      <c r="A100" s="54"/>
      <c r="B100" s="40"/>
      <c r="C100" s="40"/>
      <c r="F100" s="55"/>
      <c r="G100" s="53"/>
    </row>
    <row r="101" spans="1:11" ht="25" customHeight="1" x14ac:dyDescent="0.25">
      <c r="F101" s="44"/>
    </row>
    <row r="102" spans="1:11" ht="25" customHeight="1" x14ac:dyDescent="0.3">
      <c r="A102" s="7">
        <v>4</v>
      </c>
      <c r="B102" s="101" t="s">
        <v>77</v>
      </c>
      <c r="C102" s="91"/>
      <c r="F102" s="44"/>
    </row>
    <row r="103" spans="1:11" ht="25" customHeight="1" x14ac:dyDescent="0.3">
      <c r="A103" s="3"/>
      <c r="B103" s="103" t="s">
        <v>30</v>
      </c>
      <c r="C103" s="91"/>
      <c r="D103" s="2" t="s">
        <v>31</v>
      </c>
      <c r="E103" s="4" t="s">
        <v>32</v>
      </c>
      <c r="F103" s="79" t="s">
        <v>33</v>
      </c>
      <c r="G103" s="46" t="s">
        <v>32</v>
      </c>
    </row>
    <row r="104" spans="1:11" ht="27.75" customHeight="1" x14ac:dyDescent="0.25">
      <c r="A104" s="30">
        <v>4.0999999999999996</v>
      </c>
      <c r="B104" s="90" t="s">
        <v>78</v>
      </c>
      <c r="C104" s="91"/>
      <c r="D104" s="31">
        <v>4</v>
      </c>
      <c r="E104" s="33" t="s">
        <v>37</v>
      </c>
      <c r="F104" s="11"/>
      <c r="G104" s="77"/>
      <c r="I104" s="18">
        <f t="shared" ref="I104:I118" si="6">IF(LEN(F104)&gt;0,1,0)</f>
        <v>0</v>
      </c>
      <c r="J104" s="18">
        <f t="shared" ref="J104:J118" si="7">I104*D104</f>
        <v>0</v>
      </c>
      <c r="K104" s="18">
        <f>I104</f>
        <v>0</v>
      </c>
    </row>
    <row r="105" spans="1:11" ht="27.75" customHeight="1" x14ac:dyDescent="0.25">
      <c r="A105" s="30">
        <v>4.2</v>
      </c>
      <c r="B105" s="90" t="s">
        <v>79</v>
      </c>
      <c r="C105" s="91"/>
      <c r="D105" s="31">
        <v>3</v>
      </c>
      <c r="E105" s="33" t="s">
        <v>37</v>
      </c>
      <c r="F105" s="11"/>
      <c r="G105" s="77"/>
      <c r="I105" s="18">
        <f t="shared" si="6"/>
        <v>0</v>
      </c>
      <c r="J105" s="18">
        <f t="shared" si="7"/>
        <v>0</v>
      </c>
      <c r="K105" s="18">
        <f>I105</f>
        <v>0</v>
      </c>
    </row>
    <row r="106" spans="1:11" ht="35.4" customHeight="1" x14ac:dyDescent="0.25">
      <c r="A106" s="30">
        <v>4.3</v>
      </c>
      <c r="B106" s="90" t="s">
        <v>80</v>
      </c>
      <c r="C106" s="91"/>
      <c r="D106" s="31">
        <v>3</v>
      </c>
      <c r="E106" s="33" t="s">
        <v>37</v>
      </c>
      <c r="F106" s="11"/>
      <c r="G106" s="77"/>
      <c r="I106" s="18">
        <f t="shared" si="6"/>
        <v>0</v>
      </c>
      <c r="J106" s="18">
        <f t="shared" si="7"/>
        <v>0</v>
      </c>
      <c r="K106" s="18">
        <f>I106</f>
        <v>0</v>
      </c>
    </row>
    <row r="107" spans="1:11" ht="27.75" customHeight="1" x14ac:dyDescent="0.25">
      <c r="A107" s="30">
        <v>4.4000000000000004</v>
      </c>
      <c r="B107" s="90" t="s">
        <v>81</v>
      </c>
      <c r="C107" s="91"/>
      <c r="D107" s="31">
        <v>1</v>
      </c>
      <c r="E107" s="32"/>
      <c r="F107" s="11"/>
      <c r="G107" s="77"/>
      <c r="I107" s="18">
        <f t="shared" si="6"/>
        <v>0</v>
      </c>
      <c r="J107" s="18">
        <f t="shared" si="7"/>
        <v>0</v>
      </c>
    </row>
    <row r="108" spans="1:11" ht="27.75" customHeight="1" x14ac:dyDescent="0.25">
      <c r="A108" s="30">
        <v>4.5</v>
      </c>
      <c r="B108" s="90" t="s">
        <v>82</v>
      </c>
      <c r="C108" s="91"/>
      <c r="D108" s="31">
        <v>1</v>
      </c>
      <c r="E108" s="32"/>
      <c r="F108" s="11"/>
      <c r="G108" s="77"/>
      <c r="I108" s="18">
        <f t="shared" si="6"/>
        <v>0</v>
      </c>
      <c r="J108" s="18">
        <f t="shared" si="7"/>
        <v>0</v>
      </c>
    </row>
    <row r="109" spans="1:11" ht="27.75" customHeight="1" x14ac:dyDescent="0.25">
      <c r="A109" s="30">
        <v>4.5999999999999996</v>
      </c>
      <c r="B109" s="90" t="s">
        <v>83</v>
      </c>
      <c r="C109" s="91"/>
      <c r="D109" s="31">
        <v>1</v>
      </c>
      <c r="E109" s="32"/>
      <c r="F109" s="11"/>
      <c r="G109" s="77"/>
      <c r="I109" s="18">
        <f t="shared" si="6"/>
        <v>0</v>
      </c>
      <c r="J109" s="18">
        <f t="shared" si="7"/>
        <v>0</v>
      </c>
    </row>
    <row r="110" spans="1:11" ht="36" customHeight="1" x14ac:dyDescent="0.25">
      <c r="A110" s="30">
        <v>4.7</v>
      </c>
      <c r="B110" s="90" t="s">
        <v>84</v>
      </c>
      <c r="C110" s="91"/>
      <c r="D110" s="31">
        <v>2</v>
      </c>
      <c r="E110" s="33" t="s">
        <v>37</v>
      </c>
      <c r="F110" s="11"/>
      <c r="G110" s="77"/>
      <c r="I110" s="18">
        <f t="shared" si="6"/>
        <v>0</v>
      </c>
      <c r="J110" s="18">
        <f t="shared" si="7"/>
        <v>0</v>
      </c>
      <c r="K110" s="18">
        <f>I110</f>
        <v>0</v>
      </c>
    </row>
    <row r="111" spans="1:11" ht="38.25" customHeight="1" x14ac:dyDescent="0.25">
      <c r="A111" s="30">
        <v>4.8</v>
      </c>
      <c r="B111" s="90" t="s">
        <v>85</v>
      </c>
      <c r="C111" s="91"/>
      <c r="D111" s="31">
        <v>2</v>
      </c>
      <c r="E111" s="33" t="s">
        <v>37</v>
      </c>
      <c r="F111" s="11"/>
      <c r="G111" s="77"/>
      <c r="I111" s="18">
        <f t="shared" si="6"/>
        <v>0</v>
      </c>
      <c r="J111" s="18">
        <f t="shared" si="7"/>
        <v>0</v>
      </c>
      <c r="K111" s="18">
        <f>I111</f>
        <v>0</v>
      </c>
    </row>
    <row r="112" spans="1:11" ht="33.75" customHeight="1" x14ac:dyDescent="0.25">
      <c r="A112" s="30">
        <v>4.9000000000000004</v>
      </c>
      <c r="B112" s="90" t="s">
        <v>86</v>
      </c>
      <c r="C112" s="91"/>
      <c r="D112" s="31">
        <v>1</v>
      </c>
      <c r="E112" s="33" t="s">
        <v>37</v>
      </c>
      <c r="F112" s="11"/>
      <c r="G112" s="77"/>
      <c r="I112" s="18">
        <f t="shared" si="6"/>
        <v>0</v>
      </c>
      <c r="J112" s="18">
        <f t="shared" si="7"/>
        <v>0</v>
      </c>
      <c r="K112" s="18">
        <f>I112</f>
        <v>0</v>
      </c>
    </row>
    <row r="113" spans="1:11" ht="32.25" customHeight="1" x14ac:dyDescent="0.25">
      <c r="A113" s="48">
        <v>4.0999999999999996</v>
      </c>
      <c r="B113" s="90" t="s">
        <v>87</v>
      </c>
      <c r="C113" s="91"/>
      <c r="D113" s="31">
        <v>1</v>
      </c>
      <c r="E113" s="32"/>
      <c r="F113" s="11"/>
      <c r="G113" s="77"/>
      <c r="I113" s="18">
        <f t="shared" si="6"/>
        <v>0</v>
      </c>
      <c r="J113" s="18">
        <f t="shared" si="7"/>
        <v>0</v>
      </c>
    </row>
    <row r="114" spans="1:11" ht="38.25" customHeight="1" x14ac:dyDescent="0.25">
      <c r="A114" s="30">
        <v>4.1100000000000003</v>
      </c>
      <c r="B114" s="90" t="s">
        <v>88</v>
      </c>
      <c r="C114" s="91"/>
      <c r="D114" s="31">
        <v>1</v>
      </c>
      <c r="E114" s="32"/>
      <c r="F114" s="11"/>
      <c r="G114" s="77"/>
      <c r="I114" s="18">
        <f t="shared" si="6"/>
        <v>0</v>
      </c>
      <c r="J114" s="18">
        <f t="shared" si="7"/>
        <v>0</v>
      </c>
    </row>
    <row r="115" spans="1:11" ht="36.75" customHeight="1" x14ac:dyDescent="0.25">
      <c r="A115" s="30">
        <v>4.12</v>
      </c>
      <c r="B115" s="90" t="s">
        <v>89</v>
      </c>
      <c r="C115" s="91"/>
      <c r="D115" s="31">
        <v>1</v>
      </c>
      <c r="E115" s="32"/>
      <c r="F115" s="11"/>
      <c r="G115" s="77"/>
      <c r="I115" s="18">
        <f t="shared" si="6"/>
        <v>0</v>
      </c>
      <c r="J115" s="18">
        <f t="shared" si="7"/>
        <v>0</v>
      </c>
    </row>
    <row r="116" spans="1:11" ht="27.75" customHeight="1" x14ac:dyDescent="0.25">
      <c r="A116" s="30">
        <v>4.13</v>
      </c>
      <c r="B116" s="90" t="s">
        <v>90</v>
      </c>
      <c r="C116" s="91"/>
      <c r="D116" s="31">
        <v>1</v>
      </c>
      <c r="E116" s="32"/>
      <c r="F116" s="11"/>
      <c r="G116" s="77"/>
      <c r="I116" s="18">
        <f t="shared" si="6"/>
        <v>0</v>
      </c>
      <c r="J116" s="18">
        <f t="shared" si="7"/>
        <v>0</v>
      </c>
    </row>
    <row r="117" spans="1:11" ht="36" customHeight="1" x14ac:dyDescent="0.25">
      <c r="A117" s="30">
        <v>4.1399999999999997</v>
      </c>
      <c r="B117" s="90" t="s">
        <v>91</v>
      </c>
      <c r="C117" s="91"/>
      <c r="D117" s="31"/>
      <c r="E117" s="32"/>
      <c r="F117" s="11"/>
      <c r="G117" s="77"/>
      <c r="I117" s="18">
        <f t="shared" si="6"/>
        <v>0</v>
      </c>
      <c r="J117" s="18">
        <f t="shared" si="7"/>
        <v>0</v>
      </c>
    </row>
    <row r="118" spans="1:11" ht="36" customHeight="1" thickBot="1" x14ac:dyDescent="0.3">
      <c r="A118" s="30">
        <v>4.1500000000000004</v>
      </c>
      <c r="B118" s="97" t="s">
        <v>92</v>
      </c>
      <c r="C118" s="98"/>
      <c r="D118" s="34">
        <v>2</v>
      </c>
      <c r="E118" s="49" t="s">
        <v>37</v>
      </c>
      <c r="F118" s="12"/>
      <c r="G118" s="78"/>
      <c r="I118" s="18">
        <f t="shared" si="6"/>
        <v>0</v>
      </c>
      <c r="J118" s="18">
        <f t="shared" si="7"/>
        <v>0</v>
      </c>
      <c r="K118" s="18">
        <f>I118</f>
        <v>0</v>
      </c>
    </row>
    <row r="119" spans="1:11" ht="30.75" customHeight="1" thickBot="1" x14ac:dyDescent="0.6">
      <c r="A119" s="56"/>
      <c r="B119" s="99" t="s">
        <v>45</v>
      </c>
      <c r="C119" s="100"/>
      <c r="D119" s="50">
        <v>24</v>
      </c>
      <c r="E119" s="37">
        <v>7</v>
      </c>
      <c r="F119" s="38">
        <f>SUM(J104:J118)</f>
        <v>0</v>
      </c>
      <c r="G119" s="39">
        <f>SUM(K104:K118)</f>
        <v>0</v>
      </c>
    </row>
    <row r="120" spans="1:11" ht="25" customHeight="1" x14ac:dyDescent="0.55000000000000004">
      <c r="B120" s="40"/>
      <c r="C120" s="40"/>
      <c r="D120" s="41"/>
      <c r="E120" s="42"/>
      <c r="F120" s="43"/>
      <c r="G120" s="43"/>
    </row>
    <row r="121" spans="1:11" ht="25" customHeight="1" x14ac:dyDescent="0.55000000000000004">
      <c r="B121" s="40"/>
      <c r="C121" s="40"/>
      <c r="D121" s="41"/>
      <c r="E121" s="42"/>
      <c r="F121" s="43"/>
      <c r="G121" s="43"/>
    </row>
    <row r="122" spans="1:11" ht="25" customHeight="1" x14ac:dyDescent="0.3">
      <c r="A122" s="7">
        <v>5</v>
      </c>
      <c r="B122" s="101" t="s">
        <v>93</v>
      </c>
      <c r="C122" s="91"/>
      <c r="F122" s="44"/>
    </row>
    <row r="123" spans="1:11" ht="25" customHeight="1" x14ac:dyDescent="0.3">
      <c r="A123" s="5"/>
      <c r="B123" s="103" t="s">
        <v>30</v>
      </c>
      <c r="C123" s="91"/>
      <c r="D123" s="2" t="s">
        <v>31</v>
      </c>
      <c r="E123" s="4" t="s">
        <v>32</v>
      </c>
      <c r="F123" s="79" t="s">
        <v>33</v>
      </c>
      <c r="G123" s="46" t="s">
        <v>32</v>
      </c>
    </row>
    <row r="124" spans="1:11" ht="27.75" customHeight="1" x14ac:dyDescent="0.25">
      <c r="A124" s="30">
        <v>5.0999999999999996</v>
      </c>
      <c r="B124" s="90" t="s">
        <v>94</v>
      </c>
      <c r="C124" s="91"/>
      <c r="D124" s="31">
        <v>2</v>
      </c>
      <c r="E124" s="33" t="s">
        <v>37</v>
      </c>
      <c r="F124" s="11"/>
      <c r="G124" s="71"/>
      <c r="I124" s="18">
        <f t="shared" ref="I124:I141" si="8">IF(LEN(F124)&gt;0,1,0)</f>
        <v>0</v>
      </c>
      <c r="J124" s="18">
        <f t="shared" ref="J124:J141" si="9">I124*D124</f>
        <v>0</v>
      </c>
      <c r="K124" s="18">
        <f>I124</f>
        <v>0</v>
      </c>
    </row>
    <row r="125" spans="1:11" ht="38.25" customHeight="1" x14ac:dyDescent="0.25">
      <c r="A125" s="30">
        <v>5.2</v>
      </c>
      <c r="B125" s="90" t="s">
        <v>95</v>
      </c>
      <c r="C125" s="91"/>
      <c r="D125" s="31">
        <v>2</v>
      </c>
      <c r="E125" s="33" t="s">
        <v>37</v>
      </c>
      <c r="F125" s="11"/>
      <c r="G125" s="71"/>
      <c r="I125" s="18">
        <f t="shared" si="8"/>
        <v>0</v>
      </c>
      <c r="J125" s="18">
        <f t="shared" si="9"/>
        <v>0</v>
      </c>
      <c r="K125" s="18">
        <f>I125</f>
        <v>0</v>
      </c>
    </row>
    <row r="126" spans="1:11" ht="52.5" customHeight="1" x14ac:dyDescent="0.25">
      <c r="A126" s="30">
        <v>5.3</v>
      </c>
      <c r="B126" s="90" t="s">
        <v>96</v>
      </c>
      <c r="C126" s="91"/>
      <c r="D126" s="31">
        <v>2</v>
      </c>
      <c r="E126" s="32"/>
      <c r="F126" s="11"/>
      <c r="G126" s="71"/>
      <c r="I126" s="18">
        <f t="shared" si="8"/>
        <v>0</v>
      </c>
      <c r="J126" s="18">
        <f t="shared" si="9"/>
        <v>0</v>
      </c>
    </row>
    <row r="127" spans="1:11" ht="27.75" customHeight="1" x14ac:dyDescent="0.25">
      <c r="A127" s="30">
        <v>5.4</v>
      </c>
      <c r="B127" s="90" t="s">
        <v>97</v>
      </c>
      <c r="C127" s="91"/>
      <c r="D127" s="31">
        <v>1</v>
      </c>
      <c r="E127" s="32"/>
      <c r="F127" s="11"/>
      <c r="G127" s="71"/>
      <c r="I127" s="18">
        <f t="shared" si="8"/>
        <v>0</v>
      </c>
      <c r="J127" s="18">
        <f t="shared" si="9"/>
        <v>0</v>
      </c>
    </row>
    <row r="128" spans="1:11" ht="32.25" customHeight="1" x14ac:dyDescent="0.25">
      <c r="A128" s="30">
        <v>5.5</v>
      </c>
      <c r="B128" s="90" t="s">
        <v>98</v>
      </c>
      <c r="C128" s="91"/>
      <c r="D128" s="31">
        <v>1</v>
      </c>
      <c r="E128" s="32"/>
      <c r="F128" s="11"/>
      <c r="G128" s="71"/>
      <c r="I128" s="18">
        <f t="shared" si="8"/>
        <v>0</v>
      </c>
      <c r="J128" s="18">
        <f t="shared" si="9"/>
        <v>0</v>
      </c>
    </row>
    <row r="129" spans="1:11" ht="39.25" customHeight="1" x14ac:dyDescent="0.25">
      <c r="A129" s="30">
        <v>5.6</v>
      </c>
      <c r="B129" s="90" t="s">
        <v>99</v>
      </c>
      <c r="C129" s="91"/>
      <c r="D129" s="31">
        <v>1</v>
      </c>
      <c r="E129" s="32"/>
      <c r="F129" s="11"/>
      <c r="G129" s="71"/>
      <c r="I129" s="18">
        <f t="shared" si="8"/>
        <v>0</v>
      </c>
      <c r="J129" s="18">
        <f t="shared" si="9"/>
        <v>0</v>
      </c>
    </row>
    <row r="130" spans="1:11" ht="39.25" customHeight="1" x14ac:dyDescent="0.25">
      <c r="A130" s="30">
        <v>5.7</v>
      </c>
      <c r="B130" s="90" t="s">
        <v>100</v>
      </c>
      <c r="C130" s="91"/>
      <c r="D130" s="31">
        <v>1</v>
      </c>
      <c r="E130" s="32"/>
      <c r="F130" s="11"/>
      <c r="G130" s="71"/>
      <c r="I130" s="18">
        <f t="shared" si="8"/>
        <v>0</v>
      </c>
      <c r="J130" s="18">
        <f t="shared" si="9"/>
        <v>0</v>
      </c>
    </row>
    <row r="131" spans="1:11" ht="38.25" customHeight="1" x14ac:dyDescent="0.25">
      <c r="A131" s="30">
        <v>5.8</v>
      </c>
      <c r="B131" s="90" t="s">
        <v>101</v>
      </c>
      <c r="C131" s="91"/>
      <c r="D131" s="31">
        <v>1</v>
      </c>
      <c r="E131" s="32"/>
      <c r="F131" s="11"/>
      <c r="G131" s="71"/>
      <c r="I131" s="18">
        <f t="shared" si="8"/>
        <v>0</v>
      </c>
      <c r="J131" s="18">
        <f t="shared" si="9"/>
        <v>0</v>
      </c>
    </row>
    <row r="132" spans="1:11" ht="32.25" customHeight="1" x14ac:dyDescent="0.25">
      <c r="A132" s="30">
        <v>5.9</v>
      </c>
      <c r="B132" s="90" t="s">
        <v>102</v>
      </c>
      <c r="C132" s="91"/>
      <c r="D132" s="31">
        <v>1</v>
      </c>
      <c r="E132" s="32"/>
      <c r="F132" s="11"/>
      <c r="G132" s="71"/>
      <c r="I132" s="18">
        <f t="shared" si="8"/>
        <v>0</v>
      </c>
      <c r="J132" s="18">
        <f t="shared" si="9"/>
        <v>0</v>
      </c>
    </row>
    <row r="133" spans="1:11" ht="36.75" customHeight="1" x14ac:dyDescent="0.25">
      <c r="A133" s="48">
        <v>5.0999999999999996</v>
      </c>
      <c r="B133" s="90" t="s">
        <v>103</v>
      </c>
      <c r="C133" s="91"/>
      <c r="D133" s="31">
        <v>1</v>
      </c>
      <c r="E133" s="32"/>
      <c r="F133" s="11"/>
      <c r="G133" s="71"/>
      <c r="I133" s="18">
        <f t="shared" si="8"/>
        <v>0</v>
      </c>
      <c r="J133" s="18">
        <f t="shared" si="9"/>
        <v>0</v>
      </c>
    </row>
    <row r="134" spans="1:11" ht="53.4" customHeight="1" x14ac:dyDescent="0.25">
      <c r="A134" s="30">
        <v>5.1100000000000003</v>
      </c>
      <c r="B134" s="90" t="s">
        <v>104</v>
      </c>
      <c r="C134" s="91"/>
      <c r="D134" s="31">
        <v>2</v>
      </c>
      <c r="E134" s="33" t="s">
        <v>37</v>
      </c>
      <c r="F134" s="11"/>
      <c r="G134" s="71"/>
      <c r="I134" s="18">
        <f t="shared" si="8"/>
        <v>0</v>
      </c>
      <c r="J134" s="18">
        <f t="shared" si="9"/>
        <v>0</v>
      </c>
      <c r="K134" s="18">
        <f>I134</f>
        <v>0</v>
      </c>
    </row>
    <row r="135" spans="1:11" ht="33" customHeight="1" x14ac:dyDescent="0.25">
      <c r="A135" s="30">
        <v>5.12</v>
      </c>
      <c r="B135" s="90" t="s">
        <v>105</v>
      </c>
      <c r="C135" s="91"/>
      <c r="D135" s="31">
        <v>2</v>
      </c>
      <c r="E135" s="33" t="s">
        <v>37</v>
      </c>
      <c r="F135" s="11"/>
      <c r="G135" s="71"/>
      <c r="I135" s="18">
        <f t="shared" si="8"/>
        <v>0</v>
      </c>
      <c r="J135" s="18">
        <f t="shared" si="9"/>
        <v>0</v>
      </c>
      <c r="K135" s="18">
        <f>I135</f>
        <v>0</v>
      </c>
    </row>
    <row r="136" spans="1:11" ht="27.75" customHeight="1" x14ac:dyDescent="0.25">
      <c r="A136" s="30">
        <v>5.13</v>
      </c>
      <c r="B136" s="90" t="s">
        <v>106</v>
      </c>
      <c r="C136" s="91"/>
      <c r="D136" s="31">
        <v>2</v>
      </c>
      <c r="E136" s="33" t="s">
        <v>37</v>
      </c>
      <c r="F136" s="11"/>
      <c r="G136" s="71"/>
      <c r="I136" s="18">
        <f t="shared" si="8"/>
        <v>0</v>
      </c>
      <c r="J136" s="18">
        <f t="shared" si="9"/>
        <v>0</v>
      </c>
      <c r="K136" s="18">
        <f>I136</f>
        <v>0</v>
      </c>
    </row>
    <row r="137" spans="1:11" ht="27.75" customHeight="1" x14ac:dyDescent="0.25">
      <c r="A137" s="30">
        <v>5.14</v>
      </c>
      <c r="B137" s="90" t="s">
        <v>107</v>
      </c>
      <c r="C137" s="91"/>
      <c r="D137" s="31">
        <v>2</v>
      </c>
      <c r="E137" s="32"/>
      <c r="F137" s="11"/>
      <c r="G137" s="71"/>
      <c r="I137" s="18">
        <f t="shared" si="8"/>
        <v>0</v>
      </c>
      <c r="J137" s="18">
        <f t="shared" si="9"/>
        <v>0</v>
      </c>
    </row>
    <row r="138" spans="1:11" ht="27.75" customHeight="1" x14ac:dyDescent="0.25">
      <c r="A138" s="30">
        <v>5.15</v>
      </c>
      <c r="B138" s="90" t="s">
        <v>108</v>
      </c>
      <c r="C138" s="91"/>
      <c r="D138" s="31">
        <v>1</v>
      </c>
      <c r="E138" s="32"/>
      <c r="F138" s="11"/>
      <c r="G138" s="71"/>
      <c r="I138" s="18">
        <f t="shared" si="8"/>
        <v>0</v>
      </c>
      <c r="J138" s="18">
        <f t="shared" si="9"/>
        <v>0</v>
      </c>
    </row>
    <row r="139" spans="1:11" ht="36.75" customHeight="1" x14ac:dyDescent="0.25">
      <c r="A139" s="30">
        <v>5.16</v>
      </c>
      <c r="B139" s="90" t="s">
        <v>109</v>
      </c>
      <c r="C139" s="91"/>
      <c r="D139" s="31">
        <v>2</v>
      </c>
      <c r="E139" s="32"/>
      <c r="F139" s="11"/>
      <c r="G139" s="71"/>
      <c r="I139" s="18">
        <f t="shared" si="8"/>
        <v>0</v>
      </c>
      <c r="J139" s="18">
        <f t="shared" si="9"/>
        <v>0</v>
      </c>
    </row>
    <row r="140" spans="1:11" ht="36.75" customHeight="1" x14ac:dyDescent="0.25">
      <c r="A140" s="30">
        <v>5.17</v>
      </c>
      <c r="B140" s="90" t="s">
        <v>110</v>
      </c>
      <c r="C140" s="91"/>
      <c r="D140" s="31">
        <v>2</v>
      </c>
      <c r="E140" s="33" t="s">
        <v>37</v>
      </c>
      <c r="F140" s="11"/>
      <c r="G140" s="71"/>
      <c r="I140" s="18">
        <f t="shared" si="8"/>
        <v>0</v>
      </c>
      <c r="J140" s="18">
        <f t="shared" si="9"/>
        <v>0</v>
      </c>
      <c r="K140" s="18">
        <f>I140</f>
        <v>0</v>
      </c>
    </row>
    <row r="141" spans="1:11" ht="35.4" customHeight="1" thickBot="1" x14ac:dyDescent="0.3">
      <c r="A141" s="30">
        <v>5.18</v>
      </c>
      <c r="B141" s="97" t="s">
        <v>111</v>
      </c>
      <c r="C141" s="98"/>
      <c r="D141" s="34">
        <v>2</v>
      </c>
      <c r="E141" s="35"/>
      <c r="F141" s="12"/>
      <c r="G141" s="72"/>
      <c r="I141" s="18">
        <f t="shared" si="8"/>
        <v>0</v>
      </c>
      <c r="J141" s="18">
        <f t="shared" si="9"/>
        <v>0</v>
      </c>
    </row>
    <row r="142" spans="1:11" ht="29.25" customHeight="1" thickBot="1" x14ac:dyDescent="0.6">
      <c r="B142" s="99" t="s">
        <v>45</v>
      </c>
      <c r="C142" s="100"/>
      <c r="D142" s="50">
        <v>28</v>
      </c>
      <c r="E142" s="37">
        <v>6</v>
      </c>
      <c r="F142" s="38">
        <f>SUM(J124:J141)</f>
        <v>0</v>
      </c>
      <c r="G142" s="39">
        <f>SUM(K124:K140)</f>
        <v>0</v>
      </c>
    </row>
    <row r="143" spans="1:11" ht="25" customHeight="1" x14ac:dyDescent="0.55000000000000004">
      <c r="B143" s="40"/>
      <c r="C143" s="40"/>
      <c r="D143" s="41"/>
      <c r="E143" s="42"/>
      <c r="F143" s="43"/>
      <c r="G143" s="43"/>
    </row>
    <row r="144" spans="1:11" ht="25" customHeight="1" x14ac:dyDescent="0.55000000000000004">
      <c r="B144" s="40"/>
      <c r="C144" s="40"/>
      <c r="D144" s="41"/>
      <c r="E144" s="42"/>
      <c r="F144" s="43"/>
      <c r="G144" s="43"/>
    </row>
    <row r="145" spans="1:11" ht="25" customHeight="1" x14ac:dyDescent="0.25">
      <c r="F145" s="44"/>
    </row>
    <row r="146" spans="1:11" ht="25" customHeight="1" x14ac:dyDescent="0.3">
      <c r="A146" s="7">
        <v>6</v>
      </c>
      <c r="B146" s="101" t="s">
        <v>112</v>
      </c>
      <c r="C146" s="91"/>
      <c r="F146" s="44"/>
    </row>
    <row r="147" spans="1:11" ht="25" customHeight="1" x14ac:dyDescent="0.3">
      <c r="A147" s="5"/>
      <c r="B147" s="103" t="s">
        <v>30</v>
      </c>
      <c r="C147" s="91"/>
      <c r="D147" s="2" t="s">
        <v>31</v>
      </c>
      <c r="E147" s="4" t="s">
        <v>32</v>
      </c>
      <c r="F147" s="79" t="s">
        <v>33</v>
      </c>
      <c r="G147" s="46" t="s">
        <v>32</v>
      </c>
    </row>
    <row r="148" spans="1:11" ht="36.75" customHeight="1" x14ac:dyDescent="0.25">
      <c r="A148" s="30">
        <v>6.1</v>
      </c>
      <c r="B148" s="90" t="s">
        <v>113</v>
      </c>
      <c r="C148" s="91"/>
      <c r="D148" s="31">
        <v>2</v>
      </c>
      <c r="E148" s="33" t="s">
        <v>37</v>
      </c>
      <c r="F148" s="11"/>
      <c r="G148" s="71"/>
      <c r="I148" s="18">
        <f t="shared" ref="I148:I162" si="10">IF(LEN(F148)&gt;0,1,0)</f>
        <v>0</v>
      </c>
      <c r="J148" s="18">
        <f t="shared" ref="J148:J162" si="11">I148*D148</f>
        <v>0</v>
      </c>
      <c r="K148" s="18">
        <f>I148</f>
        <v>0</v>
      </c>
    </row>
    <row r="149" spans="1:11" ht="54" customHeight="1" x14ac:dyDescent="0.25">
      <c r="A149" s="30">
        <v>6.2</v>
      </c>
      <c r="B149" s="90" t="s">
        <v>114</v>
      </c>
      <c r="C149" s="91"/>
      <c r="D149" s="31">
        <v>2</v>
      </c>
      <c r="E149" s="32"/>
      <c r="F149" s="11"/>
      <c r="G149" s="71"/>
      <c r="I149" s="18">
        <f t="shared" si="10"/>
        <v>0</v>
      </c>
      <c r="J149" s="18">
        <f t="shared" si="11"/>
        <v>0</v>
      </c>
    </row>
    <row r="150" spans="1:11" ht="63" customHeight="1" x14ac:dyDescent="0.25">
      <c r="A150" s="30">
        <v>6.3</v>
      </c>
      <c r="B150" s="90" t="s">
        <v>115</v>
      </c>
      <c r="C150" s="91"/>
      <c r="D150" s="31">
        <v>1</v>
      </c>
      <c r="E150" s="32"/>
      <c r="F150" s="11"/>
      <c r="G150" s="71"/>
      <c r="I150" s="18">
        <f t="shared" si="10"/>
        <v>0</v>
      </c>
      <c r="J150" s="18">
        <f t="shared" si="11"/>
        <v>0</v>
      </c>
    </row>
    <row r="151" spans="1:11" ht="39.25" customHeight="1" x14ac:dyDescent="0.25">
      <c r="A151" s="30">
        <v>6.4</v>
      </c>
      <c r="B151" s="90" t="s">
        <v>116</v>
      </c>
      <c r="C151" s="91"/>
      <c r="D151" s="31">
        <v>2</v>
      </c>
      <c r="E151" s="32"/>
      <c r="F151" s="11"/>
      <c r="G151" s="71"/>
      <c r="I151" s="18">
        <f t="shared" si="10"/>
        <v>0</v>
      </c>
      <c r="J151" s="18">
        <f t="shared" si="11"/>
        <v>0</v>
      </c>
    </row>
    <row r="152" spans="1:11" ht="39.25" customHeight="1" x14ac:dyDescent="0.25">
      <c r="A152" s="30">
        <v>6.5</v>
      </c>
      <c r="B152" s="90" t="s">
        <v>117</v>
      </c>
      <c r="C152" s="91"/>
      <c r="D152" s="31">
        <v>1</v>
      </c>
      <c r="E152" s="32"/>
      <c r="F152" s="11"/>
      <c r="G152" s="71"/>
      <c r="I152" s="18">
        <f t="shared" si="10"/>
        <v>0</v>
      </c>
      <c r="J152" s="18">
        <f t="shared" si="11"/>
        <v>0</v>
      </c>
    </row>
    <row r="153" spans="1:11" ht="40.65" customHeight="1" x14ac:dyDescent="0.25">
      <c r="A153" s="30">
        <v>6.6</v>
      </c>
      <c r="B153" s="90" t="s">
        <v>118</v>
      </c>
      <c r="C153" s="91"/>
      <c r="D153" s="31">
        <v>2</v>
      </c>
      <c r="E153" s="32"/>
      <c r="F153" s="11"/>
      <c r="G153" s="71"/>
      <c r="I153" s="18">
        <f t="shared" si="10"/>
        <v>0</v>
      </c>
      <c r="J153" s="18">
        <f t="shared" si="11"/>
        <v>0</v>
      </c>
    </row>
    <row r="154" spans="1:11" ht="57.25" customHeight="1" x14ac:dyDescent="0.25">
      <c r="A154" s="30">
        <v>6.7</v>
      </c>
      <c r="B154" s="90" t="s">
        <v>119</v>
      </c>
      <c r="C154" s="91"/>
      <c r="D154" s="31">
        <v>2</v>
      </c>
      <c r="E154" s="33" t="s">
        <v>37</v>
      </c>
      <c r="F154" s="11"/>
      <c r="G154" s="71"/>
      <c r="I154" s="18">
        <f t="shared" si="10"/>
        <v>0</v>
      </c>
      <c r="J154" s="18">
        <f t="shared" si="11"/>
        <v>0</v>
      </c>
      <c r="K154" s="18">
        <f>I154</f>
        <v>0</v>
      </c>
    </row>
    <row r="155" spans="1:11" ht="36.75" customHeight="1" x14ac:dyDescent="0.25">
      <c r="A155" s="30">
        <v>6.8</v>
      </c>
      <c r="B155" s="90" t="s">
        <v>120</v>
      </c>
      <c r="C155" s="91"/>
      <c r="D155" s="31">
        <v>2</v>
      </c>
      <c r="E155" s="33" t="s">
        <v>37</v>
      </c>
      <c r="F155" s="11"/>
      <c r="G155" s="71"/>
      <c r="I155" s="18">
        <f t="shared" si="10"/>
        <v>0</v>
      </c>
      <c r="J155" s="18">
        <f t="shared" si="11"/>
        <v>0</v>
      </c>
      <c r="K155" s="18">
        <f>I155</f>
        <v>0</v>
      </c>
    </row>
    <row r="156" spans="1:11" ht="35.4" customHeight="1" x14ac:dyDescent="0.25">
      <c r="A156" s="30">
        <v>6.9</v>
      </c>
      <c r="B156" s="90" t="s">
        <v>121</v>
      </c>
      <c r="C156" s="91"/>
      <c r="D156" s="31">
        <v>0.5</v>
      </c>
      <c r="E156" s="32"/>
      <c r="F156" s="11"/>
      <c r="G156" s="71"/>
      <c r="I156" s="18">
        <f t="shared" si="10"/>
        <v>0</v>
      </c>
      <c r="J156" s="18">
        <f t="shared" si="11"/>
        <v>0</v>
      </c>
    </row>
    <row r="157" spans="1:11" ht="69.75" customHeight="1" x14ac:dyDescent="0.25">
      <c r="A157" s="48">
        <v>6.1</v>
      </c>
      <c r="B157" s="90" t="s">
        <v>122</v>
      </c>
      <c r="C157" s="91"/>
      <c r="D157" s="31">
        <v>0.5</v>
      </c>
      <c r="E157" s="32"/>
      <c r="F157" s="11"/>
      <c r="G157" s="71"/>
      <c r="I157" s="18">
        <f t="shared" si="10"/>
        <v>0</v>
      </c>
      <c r="J157" s="18">
        <f t="shared" si="11"/>
        <v>0</v>
      </c>
    </row>
    <row r="158" spans="1:11" ht="48.75" customHeight="1" x14ac:dyDescent="0.25">
      <c r="A158" s="30">
        <v>6.11</v>
      </c>
      <c r="B158" s="90" t="s">
        <v>123</v>
      </c>
      <c r="C158" s="91"/>
      <c r="D158" s="31">
        <v>1</v>
      </c>
      <c r="E158" s="32"/>
      <c r="F158" s="11"/>
      <c r="G158" s="71"/>
      <c r="I158" s="18">
        <f t="shared" si="10"/>
        <v>0</v>
      </c>
      <c r="J158" s="18">
        <f t="shared" si="11"/>
        <v>0</v>
      </c>
    </row>
    <row r="159" spans="1:11" ht="36" customHeight="1" x14ac:dyDescent="0.25">
      <c r="A159" s="30">
        <v>6.12</v>
      </c>
      <c r="B159" s="90" t="s">
        <v>124</v>
      </c>
      <c r="C159" s="91"/>
      <c r="D159" s="31">
        <v>3</v>
      </c>
      <c r="E159" s="33" t="s">
        <v>37</v>
      </c>
      <c r="F159" s="11"/>
      <c r="G159" s="71"/>
      <c r="I159" s="18">
        <f t="shared" si="10"/>
        <v>0</v>
      </c>
      <c r="J159" s="18">
        <f t="shared" si="11"/>
        <v>0</v>
      </c>
      <c r="K159" s="18">
        <f>I159</f>
        <v>0</v>
      </c>
    </row>
    <row r="160" spans="1:11" ht="54.75" customHeight="1" x14ac:dyDescent="0.25">
      <c r="A160" s="30">
        <v>6.13</v>
      </c>
      <c r="B160" s="90" t="s">
        <v>125</v>
      </c>
      <c r="C160" s="91"/>
      <c r="D160" s="31">
        <v>1</v>
      </c>
      <c r="E160" s="32"/>
      <c r="F160" s="11"/>
      <c r="G160" s="71"/>
      <c r="I160" s="18">
        <f t="shared" si="10"/>
        <v>0</v>
      </c>
      <c r="J160" s="18">
        <f t="shared" si="11"/>
        <v>0</v>
      </c>
    </row>
    <row r="161" spans="1:11" ht="38.25" customHeight="1" x14ac:dyDescent="0.25">
      <c r="A161" s="30">
        <v>6.14</v>
      </c>
      <c r="B161" s="90" t="s">
        <v>126</v>
      </c>
      <c r="C161" s="91"/>
      <c r="D161" s="31">
        <v>1</v>
      </c>
      <c r="E161" s="32"/>
      <c r="F161" s="11"/>
      <c r="G161" s="71"/>
      <c r="I161" s="18">
        <f t="shared" si="10"/>
        <v>0</v>
      </c>
      <c r="J161" s="18">
        <f t="shared" si="11"/>
        <v>0</v>
      </c>
    </row>
    <row r="162" spans="1:11" ht="100.5" customHeight="1" thickBot="1" x14ac:dyDescent="0.3">
      <c r="A162" s="30">
        <v>6.15</v>
      </c>
      <c r="B162" s="97" t="s">
        <v>127</v>
      </c>
      <c r="C162" s="98"/>
      <c r="D162" s="34">
        <v>1</v>
      </c>
      <c r="E162" s="49" t="s">
        <v>37</v>
      </c>
      <c r="F162" s="12"/>
      <c r="G162" s="72"/>
      <c r="I162" s="18">
        <f t="shared" si="10"/>
        <v>0</v>
      </c>
      <c r="J162" s="18">
        <f t="shared" si="11"/>
        <v>0</v>
      </c>
      <c r="K162" s="18">
        <f>I162</f>
        <v>0</v>
      </c>
    </row>
    <row r="163" spans="1:11" ht="31.65" customHeight="1" thickBot="1" x14ac:dyDescent="0.6">
      <c r="B163" s="99" t="s">
        <v>45</v>
      </c>
      <c r="C163" s="100"/>
      <c r="D163" s="50">
        <v>22</v>
      </c>
      <c r="E163" s="37">
        <v>5</v>
      </c>
      <c r="F163" s="38">
        <f>SUM(J148:J162)</f>
        <v>0</v>
      </c>
      <c r="G163" s="39">
        <f>SUM(K148:K162)</f>
        <v>0</v>
      </c>
    </row>
    <row r="164" spans="1:11" ht="25" customHeight="1" x14ac:dyDescent="0.55000000000000004">
      <c r="B164" s="40"/>
      <c r="C164" s="40"/>
      <c r="D164" s="41"/>
      <c r="E164" s="42"/>
      <c r="F164" s="43"/>
      <c r="G164" s="43"/>
    </row>
    <row r="165" spans="1:11" ht="25" customHeight="1" x14ac:dyDescent="0.55000000000000004">
      <c r="B165" s="40"/>
      <c r="C165" s="40"/>
      <c r="D165" s="41"/>
      <c r="E165" s="42"/>
      <c r="F165" s="43"/>
      <c r="G165" s="43"/>
    </row>
    <row r="166" spans="1:11" ht="30.75" customHeight="1" x14ac:dyDescent="0.3">
      <c r="A166" s="7">
        <v>7</v>
      </c>
      <c r="B166" s="120" t="s">
        <v>128</v>
      </c>
      <c r="C166" s="91"/>
      <c r="D166" s="57"/>
      <c r="F166" s="44"/>
    </row>
    <row r="167" spans="1:11" ht="25" customHeight="1" x14ac:dyDescent="0.3">
      <c r="A167" s="5"/>
      <c r="B167" s="103" t="s">
        <v>30</v>
      </c>
      <c r="C167" s="91"/>
      <c r="D167" s="2" t="s">
        <v>31</v>
      </c>
      <c r="E167" s="4" t="s">
        <v>32</v>
      </c>
      <c r="F167" s="79" t="s">
        <v>33</v>
      </c>
      <c r="G167" s="46" t="s">
        <v>32</v>
      </c>
    </row>
    <row r="168" spans="1:11" ht="38.25" customHeight="1" x14ac:dyDescent="0.25">
      <c r="A168" s="47">
        <v>7.1</v>
      </c>
      <c r="B168" s="90" t="s">
        <v>129</v>
      </c>
      <c r="C168" s="91"/>
      <c r="D168" s="31">
        <v>1</v>
      </c>
      <c r="E168" s="33" t="s">
        <v>37</v>
      </c>
      <c r="F168" s="11"/>
      <c r="G168" s="71"/>
      <c r="I168" s="18">
        <f t="shared" ref="I168:I185" si="12">IF(LEN(F168)&gt;0,1,0)</f>
        <v>0</v>
      </c>
      <c r="J168" s="18">
        <f t="shared" ref="J168:J185" si="13">I168*D168</f>
        <v>0</v>
      </c>
      <c r="K168" s="18">
        <f>I168</f>
        <v>0</v>
      </c>
    </row>
    <row r="169" spans="1:11" ht="27.75" customHeight="1" x14ac:dyDescent="0.25">
      <c r="A169" s="47">
        <v>7.2</v>
      </c>
      <c r="B169" s="90" t="s">
        <v>130</v>
      </c>
      <c r="C169" s="91"/>
      <c r="D169" s="31">
        <v>2</v>
      </c>
      <c r="E169" s="33" t="s">
        <v>37</v>
      </c>
      <c r="F169" s="11"/>
      <c r="G169" s="71"/>
      <c r="I169" s="18">
        <f t="shared" si="12"/>
        <v>0</v>
      </c>
      <c r="J169" s="18">
        <f t="shared" si="13"/>
        <v>0</v>
      </c>
      <c r="K169" s="18">
        <f>I169</f>
        <v>0</v>
      </c>
    </row>
    <row r="170" spans="1:11" ht="27.75" customHeight="1" x14ac:dyDescent="0.25">
      <c r="A170" s="47">
        <v>7.3</v>
      </c>
      <c r="B170" s="90" t="s">
        <v>131</v>
      </c>
      <c r="C170" s="91"/>
      <c r="D170" s="31">
        <v>1</v>
      </c>
      <c r="E170" s="32"/>
      <c r="F170" s="11"/>
      <c r="G170" s="71"/>
      <c r="I170" s="18">
        <f t="shared" si="12"/>
        <v>0</v>
      </c>
      <c r="J170" s="18">
        <f t="shared" si="13"/>
        <v>0</v>
      </c>
    </row>
    <row r="171" spans="1:11" ht="27.75" customHeight="1" x14ac:dyDescent="0.25">
      <c r="A171" s="47">
        <v>7.4</v>
      </c>
      <c r="B171" s="90" t="s">
        <v>132</v>
      </c>
      <c r="C171" s="91"/>
      <c r="D171" s="31">
        <v>1</v>
      </c>
      <c r="E171" s="32"/>
      <c r="F171" s="11"/>
      <c r="G171" s="71"/>
      <c r="I171" s="18">
        <f t="shared" si="12"/>
        <v>0</v>
      </c>
      <c r="J171" s="18">
        <f t="shared" si="13"/>
        <v>0</v>
      </c>
    </row>
    <row r="172" spans="1:11" ht="27.75" customHeight="1" x14ac:dyDescent="0.25">
      <c r="A172" s="47">
        <v>7.5</v>
      </c>
      <c r="B172" s="90" t="s">
        <v>133</v>
      </c>
      <c r="C172" s="91"/>
      <c r="D172" s="31">
        <v>1</v>
      </c>
      <c r="E172" s="32"/>
      <c r="F172" s="11"/>
      <c r="G172" s="71"/>
      <c r="I172" s="18">
        <f t="shared" si="12"/>
        <v>0</v>
      </c>
      <c r="J172" s="18">
        <f t="shared" si="13"/>
        <v>0</v>
      </c>
    </row>
    <row r="173" spans="1:11" ht="27.75" customHeight="1" x14ac:dyDescent="0.25">
      <c r="A173" s="47">
        <v>7.6</v>
      </c>
      <c r="B173" s="90" t="s">
        <v>134</v>
      </c>
      <c r="C173" s="91"/>
      <c r="D173" s="31">
        <v>1</v>
      </c>
      <c r="E173" s="32"/>
      <c r="F173" s="11"/>
      <c r="G173" s="71"/>
      <c r="I173" s="18">
        <f t="shared" si="12"/>
        <v>0</v>
      </c>
      <c r="J173" s="18">
        <f t="shared" si="13"/>
        <v>0</v>
      </c>
    </row>
    <row r="174" spans="1:11" ht="36.75" customHeight="1" x14ac:dyDescent="0.25">
      <c r="A174" s="47">
        <v>7.7</v>
      </c>
      <c r="B174" s="90" t="s">
        <v>135</v>
      </c>
      <c r="C174" s="91"/>
      <c r="D174" s="31">
        <v>2</v>
      </c>
      <c r="E174" s="32"/>
      <c r="F174" s="11"/>
      <c r="G174" s="71"/>
      <c r="I174" s="18">
        <f t="shared" si="12"/>
        <v>0</v>
      </c>
      <c r="J174" s="18">
        <f t="shared" si="13"/>
        <v>0</v>
      </c>
    </row>
    <row r="175" spans="1:11" ht="38.25" customHeight="1" x14ac:dyDescent="0.25">
      <c r="A175" s="47">
        <v>7.8</v>
      </c>
      <c r="B175" s="90" t="s">
        <v>136</v>
      </c>
      <c r="C175" s="91"/>
      <c r="D175" s="31">
        <v>2</v>
      </c>
      <c r="E175" s="32"/>
      <c r="F175" s="11"/>
      <c r="G175" s="71"/>
      <c r="I175" s="18">
        <f t="shared" si="12"/>
        <v>0</v>
      </c>
      <c r="J175" s="18">
        <f t="shared" si="13"/>
        <v>0</v>
      </c>
    </row>
    <row r="176" spans="1:11" ht="30.75" customHeight="1" x14ac:dyDescent="0.25">
      <c r="A176" s="47">
        <v>7.9</v>
      </c>
      <c r="B176" s="90" t="s">
        <v>137</v>
      </c>
      <c r="C176" s="91"/>
      <c r="D176" s="31">
        <v>2</v>
      </c>
      <c r="E176" s="32"/>
      <c r="F176" s="11"/>
      <c r="G176" s="71"/>
      <c r="I176" s="18">
        <f t="shared" si="12"/>
        <v>0</v>
      </c>
      <c r="J176" s="18">
        <f t="shared" si="13"/>
        <v>0</v>
      </c>
    </row>
    <row r="177" spans="1:11" ht="62.4" customHeight="1" x14ac:dyDescent="0.25">
      <c r="A177" s="48">
        <v>7.1</v>
      </c>
      <c r="B177" s="90" t="s">
        <v>138</v>
      </c>
      <c r="C177" s="91"/>
      <c r="D177" s="31">
        <v>1</v>
      </c>
      <c r="E177" s="32"/>
      <c r="F177" s="11"/>
      <c r="G177" s="71"/>
      <c r="I177" s="18">
        <f t="shared" si="12"/>
        <v>0</v>
      </c>
      <c r="J177" s="18">
        <f t="shared" si="13"/>
        <v>0</v>
      </c>
    </row>
    <row r="178" spans="1:11" ht="52.5" customHeight="1" x14ac:dyDescent="0.25">
      <c r="A178" s="30">
        <v>7.11</v>
      </c>
      <c r="B178" s="90" t="s">
        <v>139</v>
      </c>
      <c r="C178" s="91"/>
      <c r="D178" s="31">
        <v>2</v>
      </c>
      <c r="E178" s="32"/>
      <c r="F178" s="11"/>
      <c r="G178" s="71"/>
      <c r="I178" s="18">
        <f t="shared" si="12"/>
        <v>0</v>
      </c>
      <c r="J178" s="18">
        <f t="shared" si="13"/>
        <v>0</v>
      </c>
    </row>
    <row r="179" spans="1:11" ht="27.75" customHeight="1" x14ac:dyDescent="0.25">
      <c r="A179" s="30">
        <v>7.12</v>
      </c>
      <c r="B179" s="90" t="s">
        <v>140</v>
      </c>
      <c r="C179" s="91"/>
      <c r="D179" s="31">
        <v>1</v>
      </c>
      <c r="E179" s="32"/>
      <c r="F179" s="11"/>
      <c r="G179" s="71"/>
      <c r="I179" s="18">
        <f t="shared" si="12"/>
        <v>0</v>
      </c>
      <c r="J179" s="18">
        <f t="shared" si="13"/>
        <v>0</v>
      </c>
    </row>
    <row r="180" spans="1:11" ht="53.4" customHeight="1" x14ac:dyDescent="0.25">
      <c r="A180" s="30">
        <v>7.13</v>
      </c>
      <c r="B180" s="90" t="s">
        <v>141</v>
      </c>
      <c r="C180" s="91"/>
      <c r="D180" s="31">
        <v>2</v>
      </c>
      <c r="E180" s="32"/>
      <c r="F180" s="11"/>
      <c r="G180" s="71"/>
      <c r="I180" s="18">
        <f t="shared" si="12"/>
        <v>0</v>
      </c>
      <c r="J180" s="18">
        <f t="shared" si="13"/>
        <v>0</v>
      </c>
    </row>
    <row r="181" spans="1:11" ht="35.4" customHeight="1" x14ac:dyDescent="0.25">
      <c r="A181" s="30">
        <v>7.14</v>
      </c>
      <c r="B181" s="90" t="s">
        <v>142</v>
      </c>
      <c r="C181" s="91"/>
      <c r="D181" s="31">
        <v>1</v>
      </c>
      <c r="E181" s="33" t="s">
        <v>37</v>
      </c>
      <c r="F181" s="11"/>
      <c r="G181" s="71"/>
      <c r="I181" s="18">
        <f t="shared" si="12"/>
        <v>0</v>
      </c>
      <c r="J181" s="18">
        <f t="shared" si="13"/>
        <v>0</v>
      </c>
      <c r="K181" s="18">
        <f>I181</f>
        <v>0</v>
      </c>
    </row>
    <row r="182" spans="1:11" ht="33.75" customHeight="1" x14ac:dyDescent="0.25">
      <c r="A182" s="30">
        <v>7.15</v>
      </c>
      <c r="B182" s="90" t="s">
        <v>143</v>
      </c>
      <c r="C182" s="91"/>
      <c r="D182" s="31">
        <v>2</v>
      </c>
      <c r="E182" s="32"/>
      <c r="F182" s="11"/>
      <c r="G182" s="71"/>
      <c r="I182" s="18">
        <f t="shared" si="12"/>
        <v>0</v>
      </c>
      <c r="J182" s="18">
        <f t="shared" si="13"/>
        <v>0</v>
      </c>
    </row>
    <row r="183" spans="1:11" ht="80.400000000000006" customHeight="1" x14ac:dyDescent="0.25">
      <c r="A183" s="30">
        <v>7.16</v>
      </c>
      <c r="B183" s="90" t="s">
        <v>144</v>
      </c>
      <c r="C183" s="91"/>
      <c r="D183" s="31">
        <v>3</v>
      </c>
      <c r="E183" s="32"/>
      <c r="F183" s="11"/>
      <c r="G183" s="71"/>
      <c r="I183" s="18">
        <f t="shared" si="12"/>
        <v>0</v>
      </c>
      <c r="J183" s="18">
        <f t="shared" si="13"/>
        <v>0</v>
      </c>
    </row>
    <row r="184" spans="1:11" ht="38.25" customHeight="1" x14ac:dyDescent="0.25">
      <c r="A184" s="30">
        <v>7.17</v>
      </c>
      <c r="B184" s="90" t="s">
        <v>145</v>
      </c>
      <c r="C184" s="91"/>
      <c r="D184" s="31">
        <v>1</v>
      </c>
      <c r="E184" s="33" t="s">
        <v>37</v>
      </c>
      <c r="F184" s="11"/>
      <c r="G184" s="71"/>
      <c r="I184" s="18">
        <f t="shared" si="12"/>
        <v>0</v>
      </c>
      <c r="J184" s="18">
        <f t="shared" si="13"/>
        <v>0</v>
      </c>
      <c r="K184" s="18">
        <f>I184</f>
        <v>0</v>
      </c>
    </row>
    <row r="185" spans="1:11" ht="36" customHeight="1" thickBot="1" x14ac:dyDescent="0.3">
      <c r="A185" s="30">
        <v>7.18</v>
      </c>
      <c r="B185" s="97" t="s">
        <v>146</v>
      </c>
      <c r="C185" s="98"/>
      <c r="D185" s="34">
        <v>1</v>
      </c>
      <c r="E185" s="49" t="s">
        <v>37</v>
      </c>
      <c r="F185" s="12"/>
      <c r="G185" s="72"/>
      <c r="I185" s="18">
        <f t="shared" si="12"/>
        <v>0</v>
      </c>
      <c r="J185" s="18">
        <f t="shared" si="13"/>
        <v>0</v>
      </c>
      <c r="K185" s="18">
        <f>I185</f>
        <v>0</v>
      </c>
    </row>
    <row r="186" spans="1:11" ht="36" customHeight="1" thickBot="1" x14ac:dyDescent="0.6">
      <c r="B186" s="99" t="s">
        <v>45</v>
      </c>
      <c r="C186" s="100"/>
      <c r="D186" s="50">
        <v>27</v>
      </c>
      <c r="E186" s="37">
        <v>5</v>
      </c>
      <c r="F186" s="38">
        <f>SUM(J168:J185)</f>
        <v>0</v>
      </c>
      <c r="G186" s="39">
        <f>SUM(K168:K185)</f>
        <v>0</v>
      </c>
    </row>
    <row r="187" spans="1:11" ht="25" customHeight="1" x14ac:dyDescent="0.55000000000000004">
      <c r="B187" s="40"/>
      <c r="C187" s="40"/>
      <c r="D187" s="41"/>
      <c r="E187" s="42"/>
      <c r="F187" s="43"/>
      <c r="G187" s="43"/>
    </row>
    <row r="188" spans="1:11" ht="25" customHeight="1" x14ac:dyDescent="0.55000000000000004">
      <c r="B188" s="40"/>
      <c r="C188" s="40"/>
      <c r="D188" s="41"/>
      <c r="E188" s="42"/>
      <c r="F188" s="43"/>
      <c r="G188" s="43"/>
    </row>
    <row r="189" spans="1:11" ht="25" customHeight="1" x14ac:dyDescent="0.25">
      <c r="B189" s="58" t="s">
        <v>147</v>
      </c>
      <c r="C189" s="58"/>
    </row>
    <row r="190" spans="1:11" ht="13.75" customHeight="1" x14ac:dyDescent="0.25">
      <c r="A190" s="59" t="s">
        <v>148</v>
      </c>
      <c r="B190" s="59" t="s">
        <v>26</v>
      </c>
      <c r="C190" s="59" t="s">
        <v>149</v>
      </c>
      <c r="D190" s="59" t="s">
        <v>150</v>
      </c>
      <c r="E190" s="59" t="s">
        <v>151</v>
      </c>
      <c r="F190" s="59" t="s">
        <v>152</v>
      </c>
      <c r="G190" s="18"/>
    </row>
    <row r="191" spans="1:11" ht="25" customHeight="1" x14ac:dyDescent="0.25">
      <c r="A191" s="117" t="s">
        <v>153</v>
      </c>
      <c r="B191" s="31">
        <v>1</v>
      </c>
      <c r="C191" s="31" t="s">
        <v>154</v>
      </c>
      <c r="D191" s="31">
        <f>F61</f>
        <v>0</v>
      </c>
      <c r="E191" s="94">
        <f>SUM(D191:D194)</f>
        <v>0</v>
      </c>
      <c r="F191" s="94">
        <f>SUM(G61,G81,G163,G186)</f>
        <v>0</v>
      </c>
      <c r="G191" s="18"/>
    </row>
    <row r="192" spans="1:11" ht="25" customHeight="1" x14ac:dyDescent="0.25">
      <c r="A192" s="95"/>
      <c r="B192" s="31">
        <v>2</v>
      </c>
      <c r="C192" s="31" t="s">
        <v>155</v>
      </c>
      <c r="D192" s="31">
        <f>F81</f>
        <v>0</v>
      </c>
      <c r="E192" s="95"/>
      <c r="F192" s="95"/>
      <c r="G192" s="18"/>
    </row>
    <row r="193" spans="1:10" ht="25" customHeight="1" x14ac:dyDescent="0.25">
      <c r="A193" s="95"/>
      <c r="B193" s="31">
        <v>6</v>
      </c>
      <c r="C193" s="31" t="s">
        <v>156</v>
      </c>
      <c r="D193" s="31">
        <f>F163</f>
        <v>0</v>
      </c>
      <c r="E193" s="95"/>
      <c r="F193" s="95"/>
      <c r="G193" s="18"/>
    </row>
    <row r="194" spans="1:10" ht="25" customHeight="1" x14ac:dyDescent="0.25">
      <c r="A194" s="96"/>
      <c r="B194" s="31">
        <v>7</v>
      </c>
      <c r="C194" s="31" t="s">
        <v>157</v>
      </c>
      <c r="D194" s="31">
        <f>F186</f>
        <v>0</v>
      </c>
      <c r="E194" s="96"/>
      <c r="F194" s="96"/>
      <c r="G194" s="18"/>
    </row>
    <row r="195" spans="1:10" ht="33" customHeight="1" x14ac:dyDescent="0.25">
      <c r="A195" s="31" t="s">
        <v>158</v>
      </c>
      <c r="B195" s="31">
        <v>3</v>
      </c>
      <c r="C195" s="31" t="s">
        <v>159</v>
      </c>
      <c r="D195" s="31">
        <f>F98</f>
        <v>0</v>
      </c>
      <c r="E195" s="80">
        <f>D195</f>
        <v>0</v>
      </c>
      <c r="F195" s="81">
        <f>G98</f>
        <v>0</v>
      </c>
      <c r="G195" s="18"/>
    </row>
    <row r="196" spans="1:10" ht="33" customHeight="1" x14ac:dyDescent="0.25">
      <c r="A196" s="31" t="s">
        <v>160</v>
      </c>
      <c r="B196" s="31">
        <v>4</v>
      </c>
      <c r="C196" s="31" t="s">
        <v>159</v>
      </c>
      <c r="D196" s="31">
        <f>F119</f>
        <v>0</v>
      </c>
      <c r="E196" s="13">
        <f>D196</f>
        <v>0</v>
      </c>
      <c r="F196" s="15">
        <f>G119</f>
        <v>0</v>
      </c>
      <c r="G196" s="18"/>
    </row>
    <row r="197" spans="1:10" ht="33" customHeight="1" x14ac:dyDescent="0.25">
      <c r="A197" s="31" t="s">
        <v>161</v>
      </c>
      <c r="B197" s="31">
        <v>5</v>
      </c>
      <c r="C197" s="31" t="s">
        <v>162</v>
      </c>
      <c r="D197" s="31">
        <f>F142</f>
        <v>0</v>
      </c>
      <c r="E197" s="14">
        <f>D197</f>
        <v>0</v>
      </c>
      <c r="F197" s="16">
        <f>G142</f>
        <v>0</v>
      </c>
      <c r="G197" s="18"/>
    </row>
    <row r="198" spans="1:10" ht="34.15" customHeight="1" x14ac:dyDescent="0.7">
      <c r="A198" s="60"/>
      <c r="C198" s="61" t="s">
        <v>45</v>
      </c>
      <c r="D198" s="62">
        <f>SUM(D191:D197)</f>
        <v>0</v>
      </c>
      <c r="E198" s="63">
        <f>SUM(E191:E197)</f>
        <v>0</v>
      </c>
      <c r="F198" s="63">
        <f>SUM(F191:F197)</f>
        <v>0</v>
      </c>
      <c r="G198" s="18"/>
    </row>
    <row r="199" spans="1:10" ht="31.65" customHeight="1" x14ac:dyDescent="0.55000000000000004">
      <c r="B199" s="40"/>
      <c r="C199" s="40"/>
      <c r="E199" s="43"/>
      <c r="F199" s="64"/>
      <c r="G199" s="43"/>
      <c r="H199" s="64"/>
    </row>
    <row r="200" spans="1:10" ht="31.65" customHeight="1" x14ac:dyDescent="0.55000000000000004">
      <c r="B200" s="40"/>
      <c r="C200" s="40"/>
      <c r="E200" s="43"/>
      <c r="F200" s="64"/>
      <c r="G200" s="43"/>
      <c r="H200" s="64"/>
    </row>
    <row r="201" spans="1:10" ht="31.65" customHeight="1" x14ac:dyDescent="0.55000000000000004">
      <c r="B201" s="40"/>
      <c r="C201" s="40"/>
      <c r="E201" s="43"/>
      <c r="F201" s="64"/>
      <c r="G201" s="43"/>
      <c r="H201" s="64"/>
    </row>
    <row r="202" spans="1:10" ht="31.65" customHeight="1" x14ac:dyDescent="0.55000000000000004">
      <c r="B202" s="40"/>
      <c r="C202" s="40"/>
      <c r="E202" s="43"/>
      <c r="F202" s="64"/>
      <c r="G202" s="43"/>
      <c r="H202" s="64"/>
    </row>
    <row r="203" spans="1:10" ht="31.65" customHeight="1" x14ac:dyDescent="0.55000000000000004">
      <c r="B203" s="40"/>
      <c r="C203" s="40"/>
      <c r="E203" s="43"/>
      <c r="F203" s="64"/>
      <c r="G203" s="43"/>
      <c r="H203" s="64"/>
    </row>
    <row r="204" spans="1:10" ht="31.65" customHeight="1" x14ac:dyDescent="0.55000000000000004">
      <c r="B204" s="40"/>
      <c r="C204" s="40"/>
      <c r="E204" s="43"/>
      <c r="F204" s="64"/>
      <c r="G204" s="43"/>
      <c r="H204" s="64"/>
    </row>
    <row r="205" spans="1:10" ht="31.65" customHeight="1" x14ac:dyDescent="0.55000000000000004">
      <c r="B205" s="40"/>
      <c r="C205" s="40"/>
      <c r="E205" s="43"/>
      <c r="F205" s="64"/>
      <c r="G205" s="43"/>
      <c r="H205" s="64"/>
    </row>
    <row r="206" spans="1:10" ht="31.65" customHeight="1" x14ac:dyDescent="0.55000000000000004">
      <c r="B206" s="40"/>
      <c r="C206" s="40"/>
      <c r="E206" s="43"/>
      <c r="F206" s="64"/>
      <c r="G206" s="43"/>
      <c r="H206" s="64"/>
    </row>
    <row r="207" spans="1:10" ht="31.65" customHeight="1" x14ac:dyDescent="0.55000000000000004">
      <c r="B207" s="40"/>
      <c r="C207" s="40"/>
      <c r="E207" s="43"/>
      <c r="F207" s="64"/>
      <c r="G207" s="43"/>
      <c r="H207" s="64"/>
    </row>
    <row r="208" spans="1:10" ht="25" customHeight="1" x14ac:dyDescent="0.35">
      <c r="J208" s="42" t="s">
        <v>163</v>
      </c>
    </row>
    <row r="209" spans="1:12" ht="25" customHeight="1" x14ac:dyDescent="0.4">
      <c r="A209" s="83"/>
      <c r="B209" s="83"/>
      <c r="C209" s="83"/>
      <c r="D209" s="83"/>
      <c r="E209" s="83"/>
      <c r="J209" s="70" t="str">
        <f>IF(J216=5,"V CATEGORIA",IF(J216=4,"IV CATEGORIA",IF(J216=3,"III CATEGORIA",IF(J216=2,"II CATEGORIA","I CATEGORIA"))))</f>
        <v>I CATEGORIA</v>
      </c>
    </row>
    <row r="210" spans="1:12" ht="25" customHeight="1" x14ac:dyDescent="0.25">
      <c r="A210" s="83"/>
      <c r="B210" s="83"/>
      <c r="C210" s="83"/>
      <c r="D210" s="83"/>
      <c r="E210" s="83"/>
    </row>
    <row r="211" spans="1:12" ht="30.25" customHeight="1" x14ac:dyDescent="0.5">
      <c r="A211" s="83"/>
      <c r="B211" s="83"/>
      <c r="C211" s="83"/>
      <c r="D211" s="83"/>
      <c r="E211" s="83"/>
      <c r="J211" s="53">
        <f>IF(AND($E$191&gt;=50,$F$191&gt;=10,OR(AND($E$195&gt;=15,$F$195&gt;=4,$K$89=1),$E$195=0),OR(AND($E$196&gt;=15,$F$196&gt;=4),$E$196=0),OR(AND($E$197&gt;=20,$F$197&gt;=4),$E$197=0)),5,J212)</f>
        <v>1</v>
      </c>
      <c r="L211" s="41" t="s">
        <v>164</v>
      </c>
    </row>
    <row r="212" spans="1:12" ht="24.65" customHeight="1" x14ac:dyDescent="0.5">
      <c r="A212" s="84"/>
      <c r="B212" s="84"/>
      <c r="C212" s="84"/>
      <c r="D212" s="84"/>
      <c r="E212" s="84"/>
      <c r="J212" s="53">
        <f>IF(AND($E$191&gt;=35,$F$191&gt;=8,OR(AND($E$195&gt;=12,$F$195&gt;=3,$K$89=1),$E$195=0),OR(AND($E$196&gt;=12,$F$196&gt;=3),$E$196=0),OR(AND($E$197&gt;=16,$F$197&gt;=3),$E$197=0)),4,J213)</f>
        <v>1</v>
      </c>
      <c r="L212" s="41" t="s">
        <v>165</v>
      </c>
    </row>
    <row r="213" spans="1:12" ht="33" customHeight="1" x14ac:dyDescent="0.5">
      <c r="A213" s="65" t="str">
        <f>IF($J$209="I CATEGORIA","I categoria",0)</f>
        <v>I categoria</v>
      </c>
      <c r="B213" s="65">
        <f>IF($J$209="II CATEGORIA","II categoria",0)</f>
        <v>0</v>
      </c>
      <c r="C213" s="66">
        <f>IF($J$209="III CATEGORIA","III categoria",0)</f>
        <v>0</v>
      </c>
      <c r="D213" s="65">
        <f>IF($J$209="IV CATEGORIA","IV categoria",0)</f>
        <v>0</v>
      </c>
      <c r="E213" s="65">
        <f>IF($J$209="V CATEGORIA","V categoria",0)</f>
        <v>0</v>
      </c>
      <c r="F213" s="19"/>
      <c r="G213" s="18"/>
      <c r="J213" s="53">
        <f>IF(AND($E$191&gt;=24,OR(AND($E$195&gt;=8,$K$89=1),$E$195=0),OR($E$196&gt;=8,$E$196=0),OR($E$197&gt;=12,$E$197=0)),3,J214)</f>
        <v>1</v>
      </c>
      <c r="L213" s="41" t="s">
        <v>166</v>
      </c>
    </row>
    <row r="214" spans="1:12" ht="30.25" customHeight="1" x14ac:dyDescent="0.5">
      <c r="J214" s="53">
        <f>IF(AND($E$191&gt;=12,OR($E$195&gt;=4,$E$195=0),OR($E$196&gt;=4,$E$196=0),OR($E$197&gt;=6,$E$197=0)),2,1)</f>
        <v>1</v>
      </c>
      <c r="L214" s="41" t="s">
        <v>167</v>
      </c>
    </row>
    <row r="215" spans="1:12" ht="30.25" customHeight="1" x14ac:dyDescent="0.55000000000000004">
      <c r="F215" s="67"/>
      <c r="J215" s="53">
        <v>1</v>
      </c>
      <c r="L215" s="41" t="s">
        <v>168</v>
      </c>
    </row>
    <row r="216" spans="1:12" ht="25" customHeight="1" x14ac:dyDescent="0.5">
      <c r="C216" s="27" t="s">
        <v>169</v>
      </c>
      <c r="E216" s="27" t="s">
        <v>170</v>
      </c>
      <c r="J216" s="53">
        <f>MAX(J211:J215)</f>
        <v>1</v>
      </c>
    </row>
    <row r="217" spans="1:12" ht="25" customHeight="1" x14ac:dyDescent="0.35">
      <c r="A217" s="68" t="s">
        <v>171</v>
      </c>
      <c r="C217" s="82"/>
      <c r="E217" s="75"/>
    </row>
  </sheetData>
  <sheetProtection algorithmName="SHA-512" hashValue="tUEh030ntuXjuqqLQhKT6cBd6Iehjvk8WLR82b+q+6BbxA0xL4WD5FI3EmRA+vjGFRvo4h42PPkJJ0H1NNkT9w==" saltValue="GVGLzOq1TAhvBruplPPElA==" spinCount="100000" sheet="1" objects="1" scenarios="1"/>
  <mergeCells count="186">
    <mergeCell ref="A19:F19"/>
    <mergeCell ref="D27:F27"/>
    <mergeCell ref="B91:C91"/>
    <mergeCell ref="B119:C119"/>
    <mergeCell ref="A28:F28"/>
    <mergeCell ref="B116:C116"/>
    <mergeCell ref="D11:F11"/>
    <mergeCell ref="B141:C141"/>
    <mergeCell ref="E23:F23"/>
    <mergeCell ref="B155:C155"/>
    <mergeCell ref="B115:C115"/>
    <mergeCell ref="B38:E46"/>
    <mergeCell ref="B149:C149"/>
    <mergeCell ref="B93:C93"/>
    <mergeCell ref="B102:C102"/>
    <mergeCell ref="A26:C26"/>
    <mergeCell ref="B77:C77"/>
    <mergeCell ref="B86:C86"/>
    <mergeCell ref="B151:C151"/>
    <mergeCell ref="B67:C67"/>
    <mergeCell ref="D12:F12"/>
    <mergeCell ref="B61:C61"/>
    <mergeCell ref="D30:F30"/>
    <mergeCell ref="A29:F29"/>
    <mergeCell ref="D14:F14"/>
    <mergeCell ref="B183:C183"/>
    <mergeCell ref="B177:C177"/>
    <mergeCell ref="B64:C64"/>
    <mergeCell ref="B104:C104"/>
    <mergeCell ref="B51:C51"/>
    <mergeCell ref="B154:C154"/>
    <mergeCell ref="B106:C106"/>
    <mergeCell ref="B129:C129"/>
    <mergeCell ref="B138:C138"/>
    <mergeCell ref="B90:C90"/>
    <mergeCell ref="B182:C182"/>
    <mergeCell ref="B69:C69"/>
    <mergeCell ref="B167:C167"/>
    <mergeCell ref="B161:C161"/>
    <mergeCell ref="B136:C136"/>
    <mergeCell ref="B171:C171"/>
    <mergeCell ref="B176:C176"/>
    <mergeCell ref="B170:C170"/>
    <mergeCell ref="B175:C175"/>
    <mergeCell ref="B74:C74"/>
    <mergeCell ref="B178:C178"/>
    <mergeCell ref="B127:C127"/>
    <mergeCell ref="B55:C55"/>
    <mergeCell ref="B78:C78"/>
    <mergeCell ref="B8:D8"/>
    <mergeCell ref="B156:C156"/>
    <mergeCell ref="A191:A194"/>
    <mergeCell ref="D17:F17"/>
    <mergeCell ref="B131:C131"/>
    <mergeCell ref="A18:F18"/>
    <mergeCell ref="B66:C66"/>
    <mergeCell ref="A12:C12"/>
    <mergeCell ref="B140:C140"/>
    <mergeCell ref="B180:C180"/>
    <mergeCell ref="B130:C130"/>
    <mergeCell ref="A32:C32"/>
    <mergeCell ref="B117:C117"/>
    <mergeCell ref="A14:C14"/>
    <mergeCell ref="A22:F22"/>
    <mergeCell ref="B179:C179"/>
    <mergeCell ref="B157:C157"/>
    <mergeCell ref="D25:F25"/>
    <mergeCell ref="B132:C132"/>
    <mergeCell ref="B166:C166"/>
    <mergeCell ref="B53:C53"/>
    <mergeCell ref="B13:F13"/>
    <mergeCell ref="B162:C162"/>
    <mergeCell ref="B57:C57"/>
    <mergeCell ref="B10:F10"/>
    <mergeCell ref="B103:C103"/>
    <mergeCell ref="A31:C31"/>
    <mergeCell ref="B168:C168"/>
    <mergeCell ref="B84:C84"/>
    <mergeCell ref="A48:F48"/>
    <mergeCell ref="A15:C15"/>
    <mergeCell ref="B118:C118"/>
    <mergeCell ref="A24:C24"/>
    <mergeCell ref="B158:C158"/>
    <mergeCell ref="B146:C146"/>
    <mergeCell ref="D35:F35"/>
    <mergeCell ref="A30:C30"/>
    <mergeCell ref="B135:C135"/>
    <mergeCell ref="B150:C150"/>
    <mergeCell ref="B159:C159"/>
    <mergeCell ref="B152:C152"/>
    <mergeCell ref="D16:F16"/>
    <mergeCell ref="B105:C105"/>
    <mergeCell ref="B58:C58"/>
    <mergeCell ref="C20:D20"/>
    <mergeCell ref="B52:C52"/>
    <mergeCell ref="E20:F20"/>
    <mergeCell ref="B98:C98"/>
    <mergeCell ref="B6:C6"/>
    <mergeCell ref="B142:C142"/>
    <mergeCell ref="B80:C80"/>
    <mergeCell ref="B95:C95"/>
    <mergeCell ref="D31:F31"/>
    <mergeCell ref="B89:C89"/>
    <mergeCell ref="B169:C169"/>
    <mergeCell ref="B160:C160"/>
    <mergeCell ref="B79:C79"/>
    <mergeCell ref="A16:C16"/>
    <mergeCell ref="B107:C107"/>
    <mergeCell ref="B60:C60"/>
    <mergeCell ref="B88:C88"/>
    <mergeCell ref="B148:C148"/>
    <mergeCell ref="D33:F33"/>
    <mergeCell ref="D15:F15"/>
    <mergeCell ref="D24:F24"/>
    <mergeCell ref="B73:C73"/>
    <mergeCell ref="B87:C87"/>
    <mergeCell ref="B147:C147"/>
    <mergeCell ref="B128:C128"/>
    <mergeCell ref="B137:C137"/>
    <mergeCell ref="D26:F26"/>
    <mergeCell ref="B65:C65"/>
    <mergeCell ref="B2:E2"/>
    <mergeCell ref="B108:C108"/>
    <mergeCell ref="D34:F34"/>
    <mergeCell ref="B92:C92"/>
    <mergeCell ref="E21:F21"/>
    <mergeCell ref="B124:C124"/>
    <mergeCell ref="B133:C133"/>
    <mergeCell ref="B76:C76"/>
    <mergeCell ref="D36:F36"/>
    <mergeCell ref="B85:C85"/>
    <mergeCell ref="B94:C94"/>
    <mergeCell ref="B126:C126"/>
    <mergeCell ref="B75:C75"/>
    <mergeCell ref="B109:C109"/>
    <mergeCell ref="B59:C59"/>
    <mergeCell ref="A27:C27"/>
    <mergeCell ref="B70:C70"/>
    <mergeCell ref="A33:C33"/>
    <mergeCell ref="B111:C111"/>
    <mergeCell ref="A11:C11"/>
    <mergeCell ref="B50:C50"/>
    <mergeCell ref="B110:C110"/>
    <mergeCell ref="B113:C113"/>
    <mergeCell ref="B4:F4"/>
    <mergeCell ref="A20:B20"/>
    <mergeCell ref="B68:C68"/>
    <mergeCell ref="A36:C36"/>
    <mergeCell ref="B139:C139"/>
    <mergeCell ref="B114:C114"/>
    <mergeCell ref="B123:C123"/>
    <mergeCell ref="B163:C163"/>
    <mergeCell ref="A25:C25"/>
    <mergeCell ref="B153:C153"/>
    <mergeCell ref="B97:C97"/>
    <mergeCell ref="B54:C54"/>
    <mergeCell ref="B125:C125"/>
    <mergeCell ref="B72:C72"/>
    <mergeCell ref="A34:C34"/>
    <mergeCell ref="B112:C112"/>
    <mergeCell ref="A21:B21"/>
    <mergeCell ref="C21:D21"/>
    <mergeCell ref="A209:A212"/>
    <mergeCell ref="B209:B212"/>
    <mergeCell ref="C209:C212"/>
    <mergeCell ref="D209:D212"/>
    <mergeCell ref="E209:E212"/>
    <mergeCell ref="A17:C17"/>
    <mergeCell ref="B23:C23"/>
    <mergeCell ref="B181:C181"/>
    <mergeCell ref="A35:C35"/>
    <mergeCell ref="E191:E194"/>
    <mergeCell ref="B185:C185"/>
    <mergeCell ref="B134:C134"/>
    <mergeCell ref="B81:C81"/>
    <mergeCell ref="D32:F32"/>
    <mergeCell ref="B122:C122"/>
    <mergeCell ref="B96:C96"/>
    <mergeCell ref="B184:C184"/>
    <mergeCell ref="B71:C71"/>
    <mergeCell ref="B56:C56"/>
    <mergeCell ref="F191:F194"/>
    <mergeCell ref="B174:C174"/>
    <mergeCell ref="B186:C186"/>
    <mergeCell ref="B172:C172"/>
    <mergeCell ref="B173:C173"/>
  </mergeCells>
  <conditionalFormatting sqref="E213">
    <cfRule type="cellIs" dxfId="9" priority="1" stopIfTrue="1" operator="equal">
      <formula>0</formula>
    </cfRule>
    <cfRule type="cellIs" dxfId="8" priority="2" stopIfTrue="1" operator="equal">
      <formula>"V categoria"</formula>
    </cfRule>
  </conditionalFormatting>
  <conditionalFormatting sqref="D213">
    <cfRule type="cellIs" dxfId="7" priority="3" stopIfTrue="1" operator="equal">
      <formula>0</formula>
    </cfRule>
    <cfRule type="cellIs" dxfId="6" priority="4" stopIfTrue="1" operator="equal">
      <formula>"IV categoria"</formula>
    </cfRule>
  </conditionalFormatting>
  <conditionalFormatting sqref="C213">
    <cfRule type="cellIs" dxfId="5" priority="5" stopIfTrue="1" operator="equal">
      <formula>0</formula>
    </cfRule>
    <cfRule type="cellIs" dxfId="4" priority="6" stopIfTrue="1" operator="equal">
      <formula>"III categoria"</formula>
    </cfRule>
  </conditionalFormatting>
  <conditionalFormatting sqref="A213">
    <cfRule type="cellIs" dxfId="3" priority="7" stopIfTrue="1" operator="equal">
      <formula>0</formula>
    </cfRule>
    <cfRule type="cellIs" dxfId="2" priority="8" stopIfTrue="1" operator="equal">
      <formula>"I categoria"</formula>
    </cfRule>
  </conditionalFormatting>
  <conditionalFormatting sqref="B213">
    <cfRule type="cellIs" dxfId="1" priority="9" stopIfTrue="1" operator="equal">
      <formula>0</formula>
    </cfRule>
    <cfRule type="cellIs" dxfId="0" priority="10" stopIfTrue="1" operator="equal">
      <formula>"II categoria"</formula>
    </cfRule>
  </conditionalFormatting>
  <pageMargins left="0.35" right="0.24" top="0.35" bottom="0.53" header="0.23" footer="0.26"/>
  <pageSetup paperSize="9" scale="50"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regione liguria</dc:creator>
  <cp:lastModifiedBy>Brizio Alberto</cp:lastModifiedBy>
  <cp:lastPrinted>2015-02-19T14:01:28Z</cp:lastPrinted>
  <dcterms:created xsi:type="dcterms:W3CDTF">2015-02-16T10:52:49Z</dcterms:created>
  <dcterms:modified xsi:type="dcterms:W3CDTF">2026-03-02T10:36:16Z</dcterms:modified>
</cp:coreProperties>
</file>