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luigirebagliati/Desktop/"/>
    </mc:Choice>
  </mc:AlternateContent>
  <xr:revisionPtr revIDLastSave="0" documentId="8_{178663C0-CC7E-114A-AF43-7ED32936EC80}" xr6:coauthVersionLast="47" xr6:coauthVersionMax="47" xr10:uidLastSave="{00000000-0000-0000-0000-000000000000}"/>
  <bookViews>
    <workbookView xWindow="0" yWindow="760" windowWidth="30240" windowHeight="17480" xr2:uid="{D68C3827-97E6-0E4E-BE2D-C08DB59A207F}"/>
  </bookViews>
  <sheets>
    <sheet name="CME SOSTEGNO" sheetId="1" r:id="rId1"/>
    <sheet name="CMC PAGAMENTO" sheetId="2" r:id="rId2"/>
    <sheet name="NOT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2" i="2" l="1"/>
  <c r="J50" i="2"/>
  <c r="K50" i="2"/>
  <c r="J51" i="2"/>
  <c r="K51" i="2"/>
  <c r="L51" i="2" s="1"/>
  <c r="L52" i="2"/>
  <c r="K52" i="2"/>
  <c r="J53" i="2"/>
  <c r="K53" i="2"/>
  <c r="L53" i="2" s="1"/>
  <c r="M53" i="2" s="1"/>
  <c r="J54" i="2"/>
  <c r="K54" i="2"/>
  <c r="J55" i="2"/>
  <c r="K55" i="2"/>
  <c r="J56" i="2"/>
  <c r="L56" i="2" s="1"/>
  <c r="M56" i="2" s="1"/>
  <c r="K56" i="2"/>
  <c r="J57" i="2"/>
  <c r="L57" i="2" s="1"/>
  <c r="M57" i="2" s="1"/>
  <c r="K57" i="2"/>
  <c r="J58" i="2"/>
  <c r="K58" i="2"/>
  <c r="J59" i="2"/>
  <c r="L59" i="2" s="1"/>
  <c r="K59" i="2"/>
  <c r="J60" i="2"/>
  <c r="K60" i="2"/>
  <c r="J61" i="2"/>
  <c r="K61" i="2"/>
  <c r="J62" i="2"/>
  <c r="K62" i="2"/>
  <c r="J63" i="2"/>
  <c r="L63" i="2" s="1"/>
  <c r="K63" i="2"/>
  <c r="J64" i="2"/>
  <c r="L64" i="2" s="1"/>
  <c r="M64" i="2" s="1"/>
  <c r="K64" i="2"/>
  <c r="J65" i="2"/>
  <c r="K65" i="2"/>
  <c r="L65" i="2" s="1"/>
  <c r="M65" i="2" s="1"/>
  <c r="J66" i="2"/>
  <c r="K66" i="2"/>
  <c r="J67" i="2"/>
  <c r="K67" i="2"/>
  <c r="L67" i="2" s="1"/>
  <c r="J68" i="2"/>
  <c r="L68" i="2" s="1"/>
  <c r="K68" i="2"/>
  <c r="K49" i="2"/>
  <c r="J49" i="2"/>
  <c r="J50" i="1"/>
  <c r="H50" i="2" s="1"/>
  <c r="I50" i="2" s="1"/>
  <c r="J51" i="1"/>
  <c r="H51" i="2" s="1"/>
  <c r="I51" i="2" s="1"/>
  <c r="J52" i="1"/>
  <c r="H52" i="2"/>
  <c r="I52" i="2" s="1"/>
  <c r="J53" i="1"/>
  <c r="H53" i="2"/>
  <c r="I53" i="2" s="1"/>
  <c r="J54" i="1"/>
  <c r="H54" i="2"/>
  <c r="I54" i="2" s="1"/>
  <c r="J55" i="1"/>
  <c r="H55" i="2" s="1"/>
  <c r="I55" i="2" s="1"/>
  <c r="L55" i="2"/>
  <c r="J56" i="1"/>
  <c r="H56" i="2" s="1"/>
  <c r="I56" i="2" s="1"/>
  <c r="J57" i="1"/>
  <c r="H57" i="2" s="1"/>
  <c r="I57" i="2" s="1"/>
  <c r="J58" i="1"/>
  <c r="H58" i="2" s="1"/>
  <c r="I58" i="2" s="1"/>
  <c r="J59" i="1"/>
  <c r="H59" i="2" s="1"/>
  <c r="I59" i="2" s="1"/>
  <c r="J60" i="1"/>
  <c r="H60" i="2"/>
  <c r="I60" i="2" s="1"/>
  <c r="L60" i="2"/>
  <c r="J61" i="1"/>
  <c r="H61" i="2"/>
  <c r="I61" i="2" s="1"/>
  <c r="J62" i="1"/>
  <c r="H62" i="2"/>
  <c r="I62" i="2" s="1"/>
  <c r="J63" i="1"/>
  <c r="H63" i="2" s="1"/>
  <c r="I63" i="2" s="1"/>
  <c r="J64" i="1"/>
  <c r="H64" i="2" s="1"/>
  <c r="I64" i="2" s="1"/>
  <c r="J65" i="1"/>
  <c r="H65" i="2" s="1"/>
  <c r="I65" i="2" s="1"/>
  <c r="J66" i="1"/>
  <c r="H66" i="2" s="1"/>
  <c r="I66" i="2" s="1"/>
  <c r="J67" i="1"/>
  <c r="H67" i="2" s="1"/>
  <c r="I67" i="2" s="1"/>
  <c r="J68" i="1"/>
  <c r="H68" i="2"/>
  <c r="I68" i="2" s="1"/>
  <c r="J49" i="1"/>
  <c r="H49" i="2" s="1"/>
  <c r="I49" i="2" s="1"/>
  <c r="J13" i="1"/>
  <c r="H13" i="2"/>
  <c r="I13" i="2" s="1"/>
  <c r="J13" i="2"/>
  <c r="K13" i="2"/>
  <c r="L13" i="2" s="1"/>
  <c r="J14" i="1"/>
  <c r="H14" i="2" s="1"/>
  <c r="I14" i="2" s="1"/>
  <c r="J14" i="2"/>
  <c r="K14" i="2"/>
  <c r="L14" i="2" s="1"/>
  <c r="J15" i="1"/>
  <c r="H15" i="2" s="1"/>
  <c r="I15" i="2" s="1"/>
  <c r="J15" i="2"/>
  <c r="K15" i="2"/>
  <c r="J16" i="1"/>
  <c r="H16" i="2"/>
  <c r="I16" i="2"/>
  <c r="J16" i="2"/>
  <c r="L16" i="2" s="1"/>
  <c r="K16" i="2"/>
  <c r="J17" i="1"/>
  <c r="H17" i="2" s="1"/>
  <c r="I17" i="2" s="1"/>
  <c r="J17" i="2"/>
  <c r="K17" i="2"/>
  <c r="L17" i="2" s="1"/>
  <c r="J18" i="1"/>
  <c r="H18" i="2" s="1"/>
  <c r="I18" i="2" s="1"/>
  <c r="J18" i="2"/>
  <c r="K18" i="2"/>
  <c r="J19" i="1"/>
  <c r="H19" i="2"/>
  <c r="I19" i="2"/>
  <c r="J19" i="2"/>
  <c r="K19" i="2"/>
  <c r="J20" i="1"/>
  <c r="H20" i="2"/>
  <c r="I20" i="2" s="1"/>
  <c r="J20" i="2"/>
  <c r="K20" i="2"/>
  <c r="J21" i="1"/>
  <c r="H21" i="2"/>
  <c r="I21" i="2" s="1"/>
  <c r="J21" i="2"/>
  <c r="K21" i="2"/>
  <c r="L21" i="2" s="1"/>
  <c r="J22" i="1"/>
  <c r="H22" i="2" s="1"/>
  <c r="I22" i="2" s="1"/>
  <c r="J22" i="2"/>
  <c r="K22" i="2"/>
  <c r="L22" i="2" s="1"/>
  <c r="J23" i="1"/>
  <c r="H23" i="2" s="1"/>
  <c r="I23" i="2" s="1"/>
  <c r="J23" i="2"/>
  <c r="K23" i="2"/>
  <c r="J24" i="1"/>
  <c r="H24" i="2"/>
  <c r="I24" i="2"/>
  <c r="J24" i="2"/>
  <c r="L24" i="2" s="1"/>
  <c r="K24" i="2"/>
  <c r="J25" i="1"/>
  <c r="H25" i="2" s="1"/>
  <c r="I25" i="2" s="1"/>
  <c r="J25" i="2"/>
  <c r="K25" i="2"/>
  <c r="L25" i="2" s="1"/>
  <c r="J26" i="1"/>
  <c r="H26" i="2" s="1"/>
  <c r="I26" i="2" s="1"/>
  <c r="J26" i="2"/>
  <c r="K26" i="2"/>
  <c r="J27" i="1"/>
  <c r="H27" i="2"/>
  <c r="I27" i="2"/>
  <c r="J27" i="2"/>
  <c r="K27" i="2"/>
  <c r="J28" i="1"/>
  <c r="H28" i="2"/>
  <c r="I28" i="2" s="1"/>
  <c r="J28" i="2"/>
  <c r="K28" i="2"/>
  <c r="J29" i="1"/>
  <c r="H29" i="2"/>
  <c r="I29" i="2" s="1"/>
  <c r="J29" i="2"/>
  <c r="K29" i="2"/>
  <c r="L29" i="2" s="1"/>
  <c r="J30" i="1"/>
  <c r="H30" i="2" s="1"/>
  <c r="I30" i="2" s="1"/>
  <c r="J30" i="2"/>
  <c r="K30" i="2"/>
  <c r="L30" i="2" s="1"/>
  <c r="J31" i="1"/>
  <c r="H31" i="2" s="1"/>
  <c r="I31" i="2" s="1"/>
  <c r="J31" i="2"/>
  <c r="K31" i="2"/>
  <c r="K12" i="2"/>
  <c r="J12" i="2"/>
  <c r="L12" i="2" s="1"/>
  <c r="J12" i="1"/>
  <c r="H12" i="2" s="1"/>
  <c r="I12" i="2" s="1"/>
  <c r="L49" i="2"/>
  <c r="M49" i="2" s="1"/>
  <c r="L50" i="2"/>
  <c r="L54" i="2"/>
  <c r="M54" i="2" s="1"/>
  <c r="L58" i="2"/>
  <c r="M58" i="2" s="1"/>
  <c r="L61" i="2"/>
  <c r="M61" i="2" s="1"/>
  <c r="L62" i="2"/>
  <c r="M62" i="2" s="1"/>
  <c r="L66" i="2"/>
  <c r="M66" i="2" s="1"/>
  <c r="L15" i="2"/>
  <c r="L18" i="2"/>
  <c r="M18" i="2" s="1"/>
  <c r="L19" i="2"/>
  <c r="M19" i="2" s="1"/>
  <c r="L20" i="2"/>
  <c r="L23" i="2"/>
  <c r="L26" i="2"/>
  <c r="M26" i="2" s="1"/>
  <c r="L27" i="2"/>
  <c r="M27" i="2" s="1"/>
  <c r="L28" i="2"/>
  <c r="L31" i="2"/>
  <c r="L8" i="2"/>
  <c r="H69" i="2"/>
  <c r="G68" i="2"/>
  <c r="F68" i="2"/>
  <c r="E68" i="2"/>
  <c r="D68" i="2"/>
  <c r="C68" i="2"/>
  <c r="B68" i="2"/>
  <c r="G67" i="2"/>
  <c r="F67" i="2"/>
  <c r="E67" i="2"/>
  <c r="D67" i="2"/>
  <c r="C67" i="2"/>
  <c r="B67" i="2"/>
  <c r="G66" i="2"/>
  <c r="F66" i="2"/>
  <c r="E66" i="2"/>
  <c r="D66" i="2"/>
  <c r="C66" i="2"/>
  <c r="B66" i="2"/>
  <c r="G65" i="2"/>
  <c r="F65" i="2"/>
  <c r="E65" i="2"/>
  <c r="D65" i="2"/>
  <c r="C65" i="2"/>
  <c r="B65" i="2"/>
  <c r="G64" i="2"/>
  <c r="F64" i="2"/>
  <c r="E64" i="2"/>
  <c r="D64" i="2"/>
  <c r="C64" i="2"/>
  <c r="B64" i="2"/>
  <c r="G63" i="2"/>
  <c r="F63" i="2"/>
  <c r="E63" i="2"/>
  <c r="D63" i="2"/>
  <c r="C63" i="2"/>
  <c r="B63" i="2"/>
  <c r="G62" i="2"/>
  <c r="F62" i="2"/>
  <c r="E62" i="2"/>
  <c r="D62" i="2"/>
  <c r="C62" i="2"/>
  <c r="B62" i="2"/>
  <c r="G61" i="2"/>
  <c r="F61" i="2"/>
  <c r="E61" i="2"/>
  <c r="D61" i="2"/>
  <c r="C61" i="2"/>
  <c r="B61" i="2"/>
  <c r="G60" i="2"/>
  <c r="F60" i="2"/>
  <c r="E60" i="2"/>
  <c r="D60" i="2"/>
  <c r="C60" i="2"/>
  <c r="B60" i="2"/>
  <c r="G59" i="2"/>
  <c r="F59" i="2"/>
  <c r="E59" i="2"/>
  <c r="D59" i="2"/>
  <c r="C59" i="2"/>
  <c r="B59" i="2"/>
  <c r="G58" i="2"/>
  <c r="F58" i="2"/>
  <c r="E58" i="2"/>
  <c r="D58" i="2"/>
  <c r="C58" i="2"/>
  <c r="B58" i="2"/>
  <c r="G57" i="2"/>
  <c r="F57" i="2"/>
  <c r="E57" i="2"/>
  <c r="D57" i="2"/>
  <c r="C57" i="2"/>
  <c r="B57" i="2"/>
  <c r="G56" i="2"/>
  <c r="F56" i="2"/>
  <c r="E56" i="2"/>
  <c r="D56" i="2"/>
  <c r="C56" i="2"/>
  <c r="B56" i="2"/>
  <c r="G55" i="2"/>
  <c r="F55" i="2"/>
  <c r="E55" i="2"/>
  <c r="D55" i="2"/>
  <c r="C55" i="2"/>
  <c r="B55" i="2"/>
  <c r="G54" i="2"/>
  <c r="F54" i="2"/>
  <c r="E54" i="2"/>
  <c r="D54" i="2"/>
  <c r="C54" i="2"/>
  <c r="B54" i="2"/>
  <c r="G53" i="2"/>
  <c r="F53" i="2"/>
  <c r="E53" i="2"/>
  <c r="D53" i="2"/>
  <c r="C53" i="2"/>
  <c r="B53" i="2"/>
  <c r="G52" i="2"/>
  <c r="F52" i="2"/>
  <c r="E52" i="2"/>
  <c r="D52" i="2"/>
  <c r="C52" i="2"/>
  <c r="B52" i="2"/>
  <c r="G51" i="2"/>
  <c r="F51" i="2"/>
  <c r="E51" i="2"/>
  <c r="D51" i="2"/>
  <c r="C51" i="2"/>
  <c r="B51" i="2"/>
  <c r="M50" i="2"/>
  <c r="G50" i="2"/>
  <c r="F50" i="2"/>
  <c r="E50" i="2"/>
  <c r="D50" i="2"/>
  <c r="C50" i="2"/>
  <c r="B50" i="2"/>
  <c r="G49" i="2"/>
  <c r="F49" i="2"/>
  <c r="E49" i="2"/>
  <c r="D49" i="2"/>
  <c r="C49" i="2"/>
  <c r="B49" i="2"/>
  <c r="L45" i="2"/>
  <c r="H41" i="2"/>
  <c r="B41" i="2"/>
  <c r="I39" i="2"/>
  <c r="J32" i="1"/>
  <c r="H32" i="2" s="1"/>
  <c r="N31" i="2"/>
  <c r="M31" i="2"/>
  <c r="G31" i="2"/>
  <c r="F31" i="2"/>
  <c r="E31" i="2"/>
  <c r="D31" i="2"/>
  <c r="C31" i="2"/>
  <c r="B31" i="2"/>
  <c r="G30" i="2"/>
  <c r="F30" i="2"/>
  <c r="E30" i="2"/>
  <c r="D30" i="2"/>
  <c r="C30" i="2"/>
  <c r="B30" i="2"/>
  <c r="G29" i="2"/>
  <c r="F29" i="2"/>
  <c r="E29" i="2"/>
  <c r="D29" i="2"/>
  <c r="C29" i="2"/>
  <c r="B29" i="2"/>
  <c r="N28" i="2"/>
  <c r="M28" i="2"/>
  <c r="G28" i="2"/>
  <c r="F28" i="2"/>
  <c r="E28" i="2"/>
  <c r="D28" i="2"/>
  <c r="C28" i="2"/>
  <c r="B28" i="2"/>
  <c r="N27" i="2"/>
  <c r="G27" i="2"/>
  <c r="F27" i="2"/>
  <c r="E27" i="2"/>
  <c r="D27" i="2"/>
  <c r="C27" i="2"/>
  <c r="B27" i="2"/>
  <c r="N26" i="2"/>
  <c r="G26" i="2"/>
  <c r="F26" i="2"/>
  <c r="E26" i="2"/>
  <c r="D26" i="2"/>
  <c r="C26" i="2"/>
  <c r="B26" i="2"/>
  <c r="G25" i="2"/>
  <c r="F25" i="2"/>
  <c r="E25" i="2"/>
  <c r="D25" i="2"/>
  <c r="C25" i="2"/>
  <c r="B25" i="2"/>
  <c r="G24" i="2"/>
  <c r="F24" i="2"/>
  <c r="E24" i="2"/>
  <c r="D24" i="2"/>
  <c r="C24" i="2"/>
  <c r="B24" i="2"/>
  <c r="N23" i="2"/>
  <c r="M23" i="2"/>
  <c r="G23" i="2"/>
  <c r="F23" i="2"/>
  <c r="E23" i="2"/>
  <c r="D23" i="2"/>
  <c r="C23" i="2"/>
  <c r="B23" i="2"/>
  <c r="G22" i="2"/>
  <c r="F22" i="2"/>
  <c r="E22" i="2"/>
  <c r="D22" i="2"/>
  <c r="C22" i="2"/>
  <c r="B22" i="2"/>
  <c r="G21" i="2"/>
  <c r="F21" i="2"/>
  <c r="E21" i="2"/>
  <c r="D21" i="2"/>
  <c r="C21" i="2"/>
  <c r="B21" i="2"/>
  <c r="N20" i="2"/>
  <c r="M20" i="2"/>
  <c r="G20" i="2"/>
  <c r="F20" i="2"/>
  <c r="E20" i="2"/>
  <c r="D20" i="2"/>
  <c r="C20" i="2"/>
  <c r="B20" i="2"/>
  <c r="N19" i="2"/>
  <c r="G19" i="2"/>
  <c r="F19" i="2"/>
  <c r="E19" i="2"/>
  <c r="D19" i="2"/>
  <c r="C19" i="2"/>
  <c r="B19" i="2"/>
  <c r="N18" i="2"/>
  <c r="G18" i="2"/>
  <c r="F18" i="2"/>
  <c r="E18" i="2"/>
  <c r="D18" i="2"/>
  <c r="C18" i="2"/>
  <c r="B18" i="2"/>
  <c r="G17" i="2"/>
  <c r="F17" i="2"/>
  <c r="E17" i="2"/>
  <c r="D17" i="2"/>
  <c r="C17" i="2"/>
  <c r="B17" i="2"/>
  <c r="G16" i="2"/>
  <c r="F16" i="2"/>
  <c r="E16" i="2"/>
  <c r="D16" i="2"/>
  <c r="C16" i="2"/>
  <c r="B16" i="2"/>
  <c r="N15" i="2"/>
  <c r="M15" i="2"/>
  <c r="G15" i="2"/>
  <c r="F15" i="2"/>
  <c r="E15" i="2"/>
  <c r="D15" i="2"/>
  <c r="C15" i="2"/>
  <c r="B15" i="2"/>
  <c r="G14" i="2"/>
  <c r="F14" i="2"/>
  <c r="E14" i="2"/>
  <c r="D14" i="2"/>
  <c r="C14" i="2"/>
  <c r="B14" i="2"/>
  <c r="G13" i="2"/>
  <c r="F13" i="2"/>
  <c r="E13" i="2"/>
  <c r="D13" i="2"/>
  <c r="C13" i="2"/>
  <c r="B13" i="2"/>
  <c r="G12" i="2"/>
  <c r="F12" i="2"/>
  <c r="E12" i="2"/>
  <c r="D12" i="2"/>
  <c r="C12" i="2"/>
  <c r="B12" i="2"/>
  <c r="H4" i="2"/>
  <c r="B4" i="2"/>
  <c r="M72" i="1"/>
  <c r="J69" i="1" s="1"/>
  <c r="L8" i="1"/>
  <c r="D71" i="1"/>
  <c r="C71" i="1"/>
  <c r="B71" i="1" s="1"/>
  <c r="B70" i="1" s="1"/>
  <c r="L68" i="1"/>
  <c r="K68" i="1"/>
  <c r="L67" i="1"/>
  <c r="K67" i="1"/>
  <c r="L66" i="1"/>
  <c r="K66" i="1"/>
  <c r="L65" i="1"/>
  <c r="K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5" i="1"/>
  <c r="N32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L17" i="1"/>
  <c r="K17" i="1"/>
  <c r="L16" i="1"/>
  <c r="K16" i="1"/>
  <c r="L15" i="1"/>
  <c r="K15" i="1"/>
  <c r="L14" i="1"/>
  <c r="K14" i="1"/>
  <c r="L13" i="1"/>
  <c r="K13" i="1"/>
  <c r="L12" i="1"/>
  <c r="K12" i="1"/>
  <c r="N66" i="2" l="1"/>
  <c r="N24" i="2"/>
  <c r="M24" i="2"/>
  <c r="N68" i="2"/>
  <c r="M68" i="2"/>
  <c r="N30" i="2"/>
  <c r="M30" i="2"/>
  <c r="N21" i="2"/>
  <c r="M21" i="2"/>
  <c r="N22" i="2"/>
  <c r="M22" i="2"/>
  <c r="N63" i="2"/>
  <c r="M63" i="2"/>
  <c r="N59" i="2"/>
  <c r="M59" i="2"/>
  <c r="G70" i="1"/>
  <c r="K69" i="1"/>
  <c r="L69" i="1"/>
  <c r="G71" i="1" s="1"/>
  <c r="N17" i="2"/>
  <c r="M17" i="2"/>
  <c r="N55" i="2"/>
  <c r="M55" i="2"/>
  <c r="I32" i="2"/>
  <c r="N60" i="2"/>
  <c r="M60" i="2"/>
  <c r="N29" i="2"/>
  <c r="M29" i="2"/>
  <c r="N25" i="2"/>
  <c r="M25" i="2"/>
  <c r="N67" i="2"/>
  <c r="M67" i="2"/>
  <c r="N14" i="2"/>
  <c r="M14" i="2"/>
  <c r="N13" i="2"/>
  <c r="M13" i="2"/>
  <c r="N51" i="2"/>
  <c r="M51" i="2"/>
  <c r="L70" i="2"/>
  <c r="L32" i="2"/>
  <c r="N12" i="2"/>
  <c r="M12" i="2"/>
  <c r="I70" i="2"/>
  <c r="N16" i="2"/>
  <c r="M16" i="2"/>
  <c r="N52" i="2"/>
  <c r="M52" i="2"/>
  <c r="K18" i="1"/>
  <c r="K26" i="1"/>
  <c r="N49" i="2"/>
  <c r="N50" i="2"/>
  <c r="N53" i="2"/>
  <c r="N54" i="2"/>
  <c r="N56" i="2"/>
  <c r="N57" i="2"/>
  <c r="N58" i="2"/>
  <c r="N61" i="2"/>
  <c r="N62" i="2"/>
  <c r="N64" i="2"/>
  <c r="N65" i="2"/>
  <c r="L69" i="2" l="1"/>
  <c r="N32" i="2"/>
  <c r="M32" i="2"/>
  <c r="I69" i="2"/>
  <c r="N69" i="2" l="1"/>
  <c r="M69" i="2"/>
</calcChain>
</file>

<file path=xl/sharedStrings.xml><?xml version="1.0" encoding="utf-8"?>
<sst xmlns="http://schemas.openxmlformats.org/spreadsheetml/2006/main" count="186" uniqueCount="50">
  <si>
    <t>COMPUTO METRICO ESTIMATIVO - ALLEGATO ALLA DOMANDA SOSTEGNO sottomisura 4.4</t>
  </si>
  <si>
    <t>foglio N. 1 Di 2</t>
  </si>
  <si>
    <t>RICHIEDENTE</t>
  </si>
  <si>
    <t>CF/CUAA</t>
  </si>
  <si>
    <t>Ripristino di tratti di muro a secco tradizionali per il sostegno dei terreni in pendio, realizzati con pietrame originale o comunque simile a quello dei muri circostanti e secondo le forme e le tipologie costruttive tradizionali, a regola d’arte, senza utilizzare cemento o alcun altro tipo di legante (misurata esclusivamente la parte “a vista”, esclusa quindi la fondazione, del singolo tratto di muro).</t>
  </si>
  <si>
    <t xml:space="preserve">UNITA' DI COSTO STANDARD PER IL RIPRISTINO DI TRATTI DI MURO A SECCO, €/mq. </t>
  </si>
  <si>
    <t>INTENSITA' DELL'AIUTO CONCESSO 70%, €/mq</t>
  </si>
  <si>
    <t>ELENCO DEI TRATTI DI MURO DA RIPRISTINARE</t>
  </si>
  <si>
    <t>esito istruttorio (riservato Regione)</t>
  </si>
  <si>
    <t>numero progressivo</t>
  </si>
  <si>
    <t>Comune</t>
  </si>
  <si>
    <t>Sezione</t>
  </si>
  <si>
    <t xml:space="preserve">Foglio </t>
  </si>
  <si>
    <t>Mappale</t>
  </si>
  <si>
    <t>Investimento realizzato in Parchi Nazionali e Regionali - Zone “Natura 2000”</t>
  </si>
  <si>
    <t xml:space="preserve">Terreno posseduto a titolo di comodato </t>
  </si>
  <si>
    <t>Lunghezza (m) media del tratto di muro</t>
  </si>
  <si>
    <t>Altezza (m) media del singolo tratto di muro</t>
  </si>
  <si>
    <t>Superficie di tratto di muro a secco da ripristinare (mq)</t>
  </si>
  <si>
    <t>Importo Spesa richiesta (€)</t>
  </si>
  <si>
    <t>Importo Contributo richiesto (€)</t>
  </si>
  <si>
    <r>
      <t xml:space="preserve">Ammesso </t>
    </r>
    <r>
      <rPr>
        <sz val="12"/>
        <color theme="1"/>
        <rFont val="Calibri (Corpo)"/>
      </rPr>
      <t>(SI/NO)</t>
    </r>
  </si>
  <si>
    <t>superficie e conseguenti importi PARZIALI ---&gt;</t>
  </si>
  <si>
    <t>Data</t>
  </si>
  <si>
    <t>FIRMA del richiedente</t>
  </si>
  <si>
    <t>foglio N. 2 Di 2</t>
  </si>
  <si>
    <t xml:space="preserve"> </t>
  </si>
  <si>
    <t>SUPERFICIE ARROTONDATA AL MQ E CONSEQUENTI IMPORTI ---&gt;</t>
  </si>
  <si>
    <t xml:space="preserve">COMPUTO METRICO CONSUNTIVO - ALLEGATO ALLA DOMANDA PAGAMENTO sottomisura 4.4 </t>
  </si>
  <si>
    <t xml:space="preserve">domanda di SOSTEGNO numero:   </t>
  </si>
  <si>
    <t>foglio N.1 Di 2</t>
  </si>
  <si>
    <t>Beneficiario</t>
  </si>
  <si>
    <t>DESCRIZIONE INTERVENTO</t>
  </si>
  <si>
    <t>Ripristino di tratti di muro a secco tradizionali per il sostegno dei terreni in pendio, realizzati con pietrame originale o comunque simile a quello dei muri circostanti e secondo le forme e le tipologie costruttive tradizionali, a regola d’arte, senza utilizzare cemento o alcun altro tipo di legante ( misurata esclusivamente la parte “a vista”, esclusa quindi la fondazione, del singolo tratto di muro).</t>
  </si>
  <si>
    <t>UNITA' DI COSTO STANDARD PER IL RIPRISTINO DI TRATTI DI MURO A SECCO, €/mq</t>
  </si>
  <si>
    <t>ELENCO DEI TRATTI DI MURO AMMESSI A FINANZIAMENTO E RIPRISTINATI</t>
  </si>
  <si>
    <t>Progressivo</t>
  </si>
  <si>
    <t>Superficie di tratto di muro a secco RICHIESTO in domanda di SOSTEGNO (mq)</t>
  </si>
  <si>
    <r>
      <t>Superficie di tratto di muro a secco AMMESSO A sostegno (mq)                 (</t>
    </r>
    <r>
      <rPr>
        <sz val="12"/>
        <color rgb="FFFF0000"/>
        <rFont val="Calibri (Corpo)"/>
      </rPr>
      <t>da compilarsi a cura del beneficiario</t>
    </r>
    <r>
      <rPr>
        <sz val="12"/>
        <color theme="1"/>
        <rFont val="Aptos Narrow"/>
        <family val="2"/>
        <scheme val="minor"/>
      </rPr>
      <t>)</t>
    </r>
  </si>
  <si>
    <t>Lunghezza (m) media del tratto RIPRISTINATO</t>
  </si>
  <si>
    <t>Altezza (m) media del tratto RIPRISTINATO</t>
  </si>
  <si>
    <t>Superficie di tratto di muro a secco ripristinato (mq)</t>
  </si>
  <si>
    <t>TOTALE PARZIALE</t>
  </si>
  <si>
    <t>foglio N.2 Di 2</t>
  </si>
  <si>
    <t xml:space="preserve">TOTALE </t>
  </si>
  <si>
    <t>FIRMA del beneficiario</t>
  </si>
  <si>
    <t>questa versione semplifica la compilazione delle superfici arrotondando per difetto a 200 mq il totale delle superfici comprese fra 200 mq e 200,49 mq</t>
  </si>
  <si>
    <r>
      <t>per mantere inalterate le funzioni dei fogli di calcolo è opportuno</t>
    </r>
    <r>
      <rPr>
        <b/>
        <sz val="12"/>
        <color theme="1"/>
        <rFont val="Aptos Narrow"/>
        <family val="2"/>
        <scheme val="minor"/>
      </rPr>
      <t xml:space="preserve"> utilizzare per ogni richiedente un foglio di calcolo nuovo</t>
    </r>
    <r>
      <rPr>
        <sz val="12"/>
        <color theme="1"/>
        <rFont val="Aptos Narrow"/>
        <family val="2"/>
        <scheme val="minor"/>
      </rPr>
      <t>. Riutilizzando più volte lo stesso foglio di calcolo e azzerando gli importi del precedente si perdono funzioni di controllo</t>
    </r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</si>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</sst>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-2]\ * #,##0.00_-;\-[$€-2]\ * #,##0.00_-;_-[$€-2]\ * &quot;-&quot;??_-"/>
    <numFmt numFmtId="165" formatCode="0.0000"/>
  </numFmts>
  <fonts count="27" x14ac:knownFonts="1">
    <font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12"/>
      <color theme="0"/>
      <name val="Aptos Narrow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4"/>
      <color theme="1"/>
      <name val="Aptos Narrow"/>
      <family val="2"/>
      <scheme val="minor"/>
    </font>
    <font>
      <b/>
      <sz val="12"/>
      <name val="Arial Narrow"/>
      <family val="2"/>
    </font>
    <font>
      <sz val="10"/>
      <name val="Arial Narrow"/>
      <family val="2"/>
    </font>
    <font>
      <sz val="14"/>
      <name val="Arial Narrow"/>
      <family val="2"/>
    </font>
    <font>
      <b/>
      <sz val="18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12"/>
      <color theme="1"/>
      <name val="Calibri (Corpo)"/>
    </font>
    <font>
      <sz val="16"/>
      <color theme="1"/>
      <name val="Aptos Narrow"/>
      <family val="2"/>
      <scheme val="minor"/>
    </font>
    <font>
      <sz val="14"/>
      <color theme="1"/>
      <name val="Aptos Narrow"/>
      <family val="2"/>
      <scheme val="minor"/>
    </font>
    <font>
      <b/>
      <i/>
      <sz val="12"/>
      <color theme="1"/>
      <name val="Aptos Narrow"/>
      <family val="2"/>
      <scheme val="minor"/>
    </font>
    <font>
      <b/>
      <sz val="16"/>
      <color rgb="FFFF0000"/>
      <name val="Aptos Narrow"/>
      <family val="2"/>
      <scheme val="minor"/>
    </font>
    <font>
      <b/>
      <sz val="14"/>
      <color rgb="FFFF0000"/>
      <name val="Aptos Narrow"/>
      <family val="2"/>
      <scheme val="minor"/>
    </font>
    <font>
      <b/>
      <sz val="14"/>
      <color theme="0"/>
      <name val="Aptos Narrow"/>
      <family val="2"/>
      <scheme val="minor"/>
    </font>
    <font>
      <sz val="16"/>
      <color theme="0"/>
      <name val="Aptos Narrow"/>
      <family val="2"/>
      <scheme val="minor"/>
    </font>
    <font>
      <sz val="11"/>
      <color rgb="FF1D1C1D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color theme="1"/>
      <name val="Calibri (Corpo)"/>
    </font>
    <font>
      <b/>
      <sz val="16"/>
      <color theme="1"/>
      <name val="Aptos Narrow"/>
      <family val="2"/>
      <scheme val="minor"/>
    </font>
    <font>
      <sz val="12"/>
      <color rgb="FFFF0000"/>
      <name val="Calibri (Corpo)"/>
    </font>
    <font>
      <b/>
      <i/>
      <sz val="14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</cellStyleXfs>
  <cellXfs count="132">
    <xf numFmtId="0" fontId="0" fillId="0" borderId="0" xfId="0"/>
    <xf numFmtId="164" fontId="4" fillId="0" borderId="0" xfId="3" applyAlignment="1" applyProtection="1">
      <alignment vertical="center"/>
    </xf>
    <xf numFmtId="0" fontId="14" fillId="2" borderId="16" xfId="0" applyFont="1" applyFill="1" applyBorder="1" applyAlignment="1" applyProtection="1">
      <alignment horizontal="center" vertical="center"/>
      <protection locked="0"/>
    </xf>
    <xf numFmtId="0" fontId="14" fillId="2" borderId="17" xfId="0" applyFont="1" applyFill="1" applyBorder="1" applyAlignment="1" applyProtection="1">
      <alignment horizontal="center" vertical="center"/>
      <protection locked="0"/>
    </xf>
    <xf numFmtId="2" fontId="14" fillId="2" borderId="16" xfId="0" applyNumberFormat="1" applyFont="1" applyFill="1" applyBorder="1" applyAlignment="1" applyProtection="1">
      <alignment horizontal="center" vertical="center"/>
      <protection locked="0"/>
    </xf>
    <xf numFmtId="2" fontId="14" fillId="2" borderId="18" xfId="0" applyNumberFormat="1" applyFont="1" applyFill="1" applyBorder="1" applyAlignment="1" applyProtection="1">
      <alignment horizontal="center" vertical="center"/>
      <protection locked="0"/>
    </xf>
    <xf numFmtId="43" fontId="14" fillId="0" borderId="14" xfId="1" applyFont="1" applyBorder="1" applyAlignment="1" applyProtection="1">
      <alignment horizontal="center" vertical="center"/>
    </xf>
    <xf numFmtId="43" fontId="14" fillId="0" borderId="19" xfId="1" applyFont="1" applyBorder="1" applyAlignment="1" applyProtection="1">
      <alignment horizontal="center" vertical="center"/>
    </xf>
    <xf numFmtId="2" fontId="14" fillId="2" borderId="18" xfId="0" quotePrefix="1" applyNumberFormat="1" applyFont="1" applyFill="1" applyBorder="1" applyAlignment="1" applyProtection="1">
      <alignment horizontal="center" vertical="center"/>
      <protection locked="0"/>
    </xf>
    <xf numFmtId="0" fontId="14" fillId="2" borderId="21" xfId="0" applyFont="1" applyFill="1" applyBorder="1" applyAlignment="1" applyProtection="1">
      <alignment horizontal="center" vertical="center"/>
      <protection locked="0"/>
    </xf>
    <xf numFmtId="0" fontId="14" fillId="2" borderId="22" xfId="0" applyFont="1" applyFill="1" applyBorder="1" applyAlignment="1" applyProtection="1">
      <alignment horizontal="center" vertical="center"/>
      <protection locked="0"/>
    </xf>
    <xf numFmtId="2" fontId="14" fillId="2" borderId="21" xfId="0" applyNumberFormat="1" applyFont="1" applyFill="1" applyBorder="1" applyAlignment="1" applyProtection="1">
      <alignment horizontal="center" vertical="center"/>
      <protection locked="0"/>
    </xf>
    <xf numFmtId="2" fontId="14" fillId="2" borderId="23" xfId="0" applyNumberFormat="1" applyFont="1" applyFill="1" applyBorder="1" applyAlignment="1" applyProtection="1">
      <alignment horizontal="center" vertical="center"/>
      <protection locked="0"/>
    </xf>
    <xf numFmtId="43" fontId="14" fillId="0" borderId="24" xfId="1" applyFont="1" applyBorder="1" applyAlignment="1" applyProtection="1">
      <alignment horizontal="center" vertical="center"/>
    </xf>
    <xf numFmtId="43" fontId="14" fillId="0" borderId="25" xfId="1" applyFont="1" applyBorder="1" applyAlignment="1" applyProtection="1">
      <alignment horizontal="center" vertical="center"/>
    </xf>
    <xf numFmtId="14" fontId="0" fillId="2" borderId="1" xfId="0" applyNumberFormat="1" applyFill="1" applyBorder="1" applyAlignment="1" applyProtection="1">
      <alignment vertical="center"/>
      <protection locked="0"/>
    </xf>
    <xf numFmtId="14" fontId="0" fillId="2" borderId="2" xfId="0" applyNumberFormat="1" applyFill="1" applyBorder="1" applyAlignment="1" applyProtection="1">
      <alignment vertical="center"/>
      <protection locked="0"/>
    </xf>
    <xf numFmtId="49" fontId="0" fillId="2" borderId="1" xfId="0" applyNumberFormat="1" applyFill="1" applyBorder="1" applyAlignment="1" applyProtection="1">
      <alignment vertical="center"/>
      <protection locked="0"/>
    </xf>
    <xf numFmtId="0" fontId="16" fillId="2" borderId="4" xfId="0" applyFont="1" applyFill="1" applyBorder="1" applyAlignment="1" applyProtection="1">
      <alignment vertical="center" wrapText="1"/>
      <protection locked="0"/>
    </xf>
    <xf numFmtId="49" fontId="16" fillId="2" borderId="4" xfId="0" applyNumberFormat="1" applyFont="1" applyFill="1" applyBorder="1" applyAlignment="1" applyProtection="1">
      <alignment vertical="center" wrapText="1"/>
      <protection locked="0"/>
    </xf>
    <xf numFmtId="0" fontId="16" fillId="2" borderId="2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4" fillId="0" borderId="0" xfId="3" applyNumberFormat="1" applyAlignment="1" applyProtection="1">
      <alignment vertical="center"/>
    </xf>
    <xf numFmtId="4" fontId="14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9" fontId="5" fillId="0" borderId="0" xfId="2" applyNumberFormat="1" applyFont="1" applyAlignment="1">
      <alignment horizontal="center" vertical="center"/>
    </xf>
    <xf numFmtId="49" fontId="7" fillId="0" borderId="3" xfId="2" applyNumberFormat="1" applyFont="1" applyBorder="1" applyAlignment="1">
      <alignment horizontal="right" vertical="center"/>
    </xf>
    <xf numFmtId="49" fontId="7" fillId="0" borderId="3" xfId="2" applyNumberFormat="1" applyFont="1" applyBorder="1" applyAlignment="1">
      <alignment horizontal="center" vertical="center"/>
    </xf>
    <xf numFmtId="0" fontId="4" fillId="0" borderId="0" xfId="2" applyAlignment="1">
      <alignment vertical="center"/>
    </xf>
    <xf numFmtId="49" fontId="8" fillId="0" borderId="0" xfId="2" applyNumberFormat="1" applyFont="1" applyAlignment="1">
      <alignment horizontal="right" vertical="center"/>
    </xf>
    <xf numFmtId="49" fontId="4" fillId="0" borderId="0" xfId="2" applyNumberFormat="1" applyAlignment="1">
      <alignment horizontal="left" vertical="center"/>
    </xf>
    <xf numFmtId="0" fontId="4" fillId="0" borderId="0" xfId="2" applyAlignment="1">
      <alignment horizontal="left" vertical="center"/>
    </xf>
    <xf numFmtId="49" fontId="4" fillId="0" borderId="0" xfId="2" applyNumberFormat="1" applyAlignment="1">
      <alignment vertical="center"/>
    </xf>
    <xf numFmtId="49" fontId="7" fillId="0" borderId="0" xfId="2" applyNumberFormat="1" applyFont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4" fillId="2" borderId="15" xfId="0" applyFont="1" applyFill="1" applyBorder="1" applyAlignment="1">
      <alignment horizontal="center" vertical="center"/>
    </xf>
    <xf numFmtId="4" fontId="14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4" fontId="0" fillId="0" borderId="0" xfId="0" applyNumberFormat="1" applyAlignment="1">
      <alignment vertical="center"/>
    </xf>
    <xf numFmtId="0" fontId="14" fillId="2" borderId="20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15" fillId="0" borderId="4" xfId="0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0" fillId="0" borderId="0" xfId="0" applyAlignment="1">
      <alignment horizontal="right" vertical="center"/>
    </xf>
    <xf numFmtId="0" fontId="18" fillId="0" borderId="0" xfId="0" applyFont="1" applyAlignment="1">
      <alignment vertical="center" wrapText="1"/>
    </xf>
    <xf numFmtId="4" fontId="19" fillId="0" borderId="0" xfId="0" applyNumberFormat="1" applyFont="1" applyAlignment="1">
      <alignment vertical="center"/>
    </xf>
    <xf numFmtId="0" fontId="20" fillId="0" borderId="0" xfId="0" applyFont="1" applyAlignment="1">
      <alignment horizontal="left" vertical="center" wrapText="1"/>
    </xf>
    <xf numFmtId="0" fontId="22" fillId="0" borderId="0" xfId="2" applyFont="1" applyAlignment="1">
      <alignment vertical="top"/>
    </xf>
    <xf numFmtId="0" fontId="22" fillId="0" borderId="0" xfId="2" applyFont="1" applyAlignment="1">
      <alignment horizontal="right" vertical="top"/>
    </xf>
    <xf numFmtId="0" fontId="24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7" fillId="0" borderId="0" xfId="2" applyFont="1" applyAlignment="1">
      <alignment horizontal="right" vertical="center"/>
    </xf>
    <xf numFmtId="0" fontId="8" fillId="0" borderId="0" xfId="2" applyFont="1" applyAlignment="1">
      <alignment horizontal="right" vertical="center"/>
    </xf>
    <xf numFmtId="49" fontId="7" fillId="0" borderId="1" xfId="2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0" fillId="0" borderId="2" xfId="0" applyBorder="1"/>
    <xf numFmtId="0" fontId="2" fillId="0" borderId="26" xfId="0" applyFont="1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4" fontId="14" fillId="0" borderId="16" xfId="0" applyNumberFormat="1" applyFont="1" applyBorder="1" applyAlignment="1">
      <alignment horizontal="center" vertical="center"/>
    </xf>
    <xf numFmtId="4" fontId="14" fillId="0" borderId="16" xfId="0" applyNumberFormat="1" applyFont="1" applyBorder="1" applyAlignment="1">
      <alignment horizontal="right" vertical="center"/>
    </xf>
    <xf numFmtId="4" fontId="14" fillId="0" borderId="31" xfId="0" applyNumberFormat="1" applyFont="1" applyBorder="1" applyAlignment="1">
      <alignment horizontal="right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4" fontId="14" fillId="0" borderId="21" xfId="0" applyNumberFormat="1" applyFont="1" applyBorder="1" applyAlignment="1">
      <alignment horizontal="center" vertical="center"/>
    </xf>
    <xf numFmtId="4" fontId="14" fillId="0" borderId="21" xfId="0" applyNumberFormat="1" applyFont="1" applyBorder="1" applyAlignment="1">
      <alignment horizontal="right" vertical="center"/>
    </xf>
    <xf numFmtId="4" fontId="14" fillId="0" borderId="3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right" vertical="center"/>
    </xf>
    <xf numFmtId="4" fontId="26" fillId="0" borderId="4" xfId="0" applyNumberFormat="1" applyFont="1" applyBorder="1" applyAlignment="1">
      <alignment horizontal="center"/>
    </xf>
    <xf numFmtId="0" fontId="26" fillId="0" borderId="4" xfId="0" applyFont="1" applyBorder="1" applyAlignment="1">
      <alignment horizontal="right" vertical="center"/>
    </xf>
    <xf numFmtId="4" fontId="26" fillId="0" borderId="4" xfId="0" applyNumberFormat="1" applyFont="1" applyBorder="1" applyAlignment="1">
      <alignment horizontal="right" vertical="center"/>
    </xf>
    <xf numFmtId="4" fontId="26" fillId="0" borderId="2" xfId="0" applyNumberFormat="1" applyFont="1" applyBorder="1" applyAlignment="1">
      <alignment horizontal="right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4" fontId="14" fillId="0" borderId="34" xfId="0" applyNumberFormat="1" applyFont="1" applyBorder="1" applyAlignment="1">
      <alignment horizontal="center" vertical="center"/>
    </xf>
    <xf numFmtId="4" fontId="14" fillId="0" borderId="34" xfId="0" applyNumberFormat="1" applyFont="1" applyBorder="1" applyAlignment="1">
      <alignment horizontal="right" vertical="center"/>
    </xf>
    <xf numFmtId="4" fontId="14" fillId="0" borderId="35" xfId="0" applyNumberFormat="1" applyFont="1" applyBorder="1" applyAlignment="1">
      <alignment horizontal="right" vertical="center"/>
    </xf>
    <xf numFmtId="2" fontId="3" fillId="0" borderId="0" xfId="0" applyNumberFormat="1" applyFont="1"/>
    <xf numFmtId="165" fontId="0" fillId="0" borderId="0" xfId="0" applyNumberFormat="1" applyAlignment="1">
      <alignment vertical="center"/>
    </xf>
    <xf numFmtId="0" fontId="19" fillId="0" borderId="0" xfId="0" applyFont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2" borderId="1" xfId="2" applyFont="1" applyFill="1" applyBorder="1" applyAlignment="1" applyProtection="1">
      <alignment horizontal="center" vertical="center"/>
      <protection locked="0"/>
    </xf>
    <xf numFmtId="0" fontId="5" fillId="2" borderId="4" xfId="2" applyFont="1" applyFill="1" applyBorder="1" applyAlignment="1" applyProtection="1">
      <alignment horizontal="center" vertical="center"/>
      <protection locked="0"/>
    </xf>
    <xf numFmtId="0" fontId="5" fillId="2" borderId="2" xfId="2" applyFont="1" applyFill="1" applyBorder="1" applyAlignment="1" applyProtection="1">
      <alignment horizontal="center" vertical="center"/>
      <protection locked="0"/>
    </xf>
    <xf numFmtId="49" fontId="9" fillId="0" borderId="1" xfId="2" applyNumberFormat="1" applyFont="1" applyBorder="1" applyAlignment="1">
      <alignment horizontal="center" vertical="center" wrapText="1"/>
    </xf>
    <xf numFmtId="49" fontId="9" fillId="0" borderId="4" xfId="2" applyNumberFormat="1" applyFont="1" applyBorder="1" applyAlignment="1">
      <alignment horizontal="center" vertical="center" wrapText="1"/>
    </xf>
    <xf numFmtId="49" fontId="9" fillId="0" borderId="2" xfId="2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2" borderId="4" xfId="0" applyFont="1" applyFill="1" applyBorder="1" applyAlignment="1" applyProtection="1">
      <alignment horizontal="center" vertical="center"/>
      <protection locked="0"/>
    </xf>
    <xf numFmtId="0" fontId="23" fillId="2" borderId="2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4" fillId="0" borderId="0" xfId="0" applyFont="1" applyAlignment="1">
      <alignment horizontal="left" wrapText="1"/>
    </xf>
  </cellXfs>
  <cellStyles count="4">
    <cellStyle name="Euro_Computo Metrico Domanda Pagamento - Lagomarsini Massimo 121" xfId="3" xr:uid="{765134C3-2CD1-D641-9E23-A6BDDA4F91D2}"/>
    <cellStyle name="Migliaia" xfId="1" builtinId="3"/>
    <cellStyle name="Normale" xfId="0" builtinId="0"/>
    <cellStyle name="Normale_Computo Metrico Domanda Pagamento - Lagomarsini Massimo 121" xfId="2" xr:uid="{010FE09F-29DD-D144-8A10-91853E414292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1BB79-F19B-1343-BA6F-1916DAD4A163}">
  <dimension ref="A1:V76"/>
  <sheetViews>
    <sheetView tabSelected="1" zoomScaleNormal="100" workbookViewId="0">
      <selection activeCell="H68" sqref="H68"/>
    </sheetView>
  </sheetViews>
  <sheetFormatPr baseColWidth="10" defaultColWidth="11" defaultRowHeight="16" x14ac:dyDescent="0.2"/>
  <cols>
    <col min="1" max="1" width="8.5" style="25" customWidth="1"/>
    <col min="2" max="2" width="34.1640625" style="25" customWidth="1"/>
    <col min="3" max="3" width="13.1640625" style="25" customWidth="1"/>
    <col min="4" max="4" width="11" style="25"/>
    <col min="5" max="5" width="11.1640625" style="25" customWidth="1"/>
    <col min="6" max="6" width="19.5" style="25" customWidth="1"/>
    <col min="7" max="7" width="12.6640625" style="25" customWidth="1"/>
    <col min="8" max="9" width="13.5" style="25" customWidth="1"/>
    <col min="10" max="10" width="18" style="25" customWidth="1"/>
    <col min="11" max="11" width="13.6640625" style="25" customWidth="1"/>
    <col min="12" max="12" width="13" style="25" customWidth="1"/>
    <col min="13" max="13" width="14.1640625" style="25" customWidth="1"/>
    <col min="14" max="14" width="6.1640625" style="25" customWidth="1"/>
    <col min="15" max="15" width="5.6640625" style="25" customWidth="1"/>
    <col min="16" max="16384" width="11" style="25"/>
  </cols>
  <sheetData>
    <row r="1" spans="1:22" ht="7.25" customHeight="1" thickBot="1" x14ac:dyDescent="0.25"/>
    <row r="2" spans="1:22" ht="21" thickBot="1" x14ac:dyDescent="0.25">
      <c r="D2" s="26" t="s">
        <v>0</v>
      </c>
      <c r="K2" s="111" t="s">
        <v>1</v>
      </c>
      <c r="L2" s="112"/>
    </row>
    <row r="3" spans="1:22" ht="17" thickBot="1" x14ac:dyDescent="0.25"/>
    <row r="4" spans="1:22" ht="25.25" customHeight="1" thickBot="1" x14ac:dyDescent="0.25">
      <c r="B4" s="27" t="s">
        <v>2</v>
      </c>
      <c r="C4" s="113"/>
      <c r="D4" s="114"/>
      <c r="E4" s="114"/>
      <c r="F4" s="114"/>
      <c r="G4" s="115"/>
      <c r="I4" s="28" t="s">
        <v>3</v>
      </c>
      <c r="J4" s="113"/>
      <c r="K4" s="114"/>
      <c r="L4" s="114"/>
      <c r="M4" s="115"/>
    </row>
    <row r="5" spans="1:22" ht="17" thickBot="1" x14ac:dyDescent="0.25">
      <c r="A5" s="29"/>
      <c r="B5" s="30"/>
      <c r="C5" s="31"/>
      <c r="D5" s="32"/>
      <c r="E5" s="30"/>
      <c r="F5" s="29"/>
      <c r="G5" s="33"/>
      <c r="H5" s="1"/>
      <c r="I5" s="1"/>
    </row>
    <row r="6" spans="1:22" ht="44" customHeight="1" thickBot="1" x14ac:dyDescent="0.25">
      <c r="A6" s="34"/>
      <c r="B6" s="116" t="s">
        <v>4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8"/>
    </row>
    <row r="7" spans="1:22" ht="17" thickBot="1" x14ac:dyDescent="0.25"/>
    <row r="8" spans="1:22" ht="17" thickBot="1" x14ac:dyDescent="0.25">
      <c r="B8" s="35"/>
      <c r="C8" s="36"/>
      <c r="D8" s="37"/>
      <c r="E8" s="36"/>
      <c r="F8" s="38" t="s">
        <v>5</v>
      </c>
      <c r="G8" s="39">
        <v>105</v>
      </c>
      <c r="I8" s="40" t="s">
        <v>6</v>
      </c>
      <c r="J8" s="36"/>
      <c r="K8" s="36"/>
      <c r="L8" s="39">
        <f>G8*70%</f>
        <v>73.5</v>
      </c>
    </row>
    <row r="9" spans="1:22" ht="17" thickBot="1" x14ac:dyDescent="0.25"/>
    <row r="10" spans="1:22" ht="52" thickBot="1" x14ac:dyDescent="0.25">
      <c r="A10" s="119" t="s">
        <v>7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41" t="s">
        <v>8</v>
      </c>
    </row>
    <row r="11" spans="1:22" s="49" customFormat="1" ht="79.25" customHeight="1" x14ac:dyDescent="0.2">
      <c r="A11" s="42" t="s">
        <v>9</v>
      </c>
      <c r="B11" s="43" t="s">
        <v>10</v>
      </c>
      <c r="C11" s="43" t="s">
        <v>11</v>
      </c>
      <c r="D11" s="43" t="s">
        <v>12</v>
      </c>
      <c r="E11" s="43" t="s">
        <v>13</v>
      </c>
      <c r="F11" s="43" t="s">
        <v>14</v>
      </c>
      <c r="G11" s="44" t="s">
        <v>15</v>
      </c>
      <c r="H11" s="43" t="s">
        <v>16</v>
      </c>
      <c r="I11" s="45" t="s">
        <v>17</v>
      </c>
      <c r="J11" s="46" t="s">
        <v>18</v>
      </c>
      <c r="K11" s="46" t="s">
        <v>19</v>
      </c>
      <c r="L11" s="47" t="s">
        <v>20</v>
      </c>
      <c r="M11" s="48" t="s">
        <v>21</v>
      </c>
      <c r="T11" s="106"/>
      <c r="U11" s="106"/>
      <c r="V11" s="106"/>
    </row>
    <row r="12" spans="1:22" ht="21" customHeight="1" x14ac:dyDescent="0.2">
      <c r="A12" s="50">
        <v>1</v>
      </c>
      <c r="B12" s="2">
        <v>1</v>
      </c>
      <c r="C12" s="2"/>
      <c r="D12" s="2"/>
      <c r="E12" s="2"/>
      <c r="F12" s="2"/>
      <c r="G12" s="3"/>
      <c r="H12" s="4">
        <v>0</v>
      </c>
      <c r="I12" s="5">
        <v>0</v>
      </c>
      <c r="J12" s="51">
        <f>ROUND(H12*I12,2)</f>
        <v>0</v>
      </c>
      <c r="K12" s="6">
        <f t="shared" ref="K12:K31" si="0">J12*$G$8</f>
        <v>0</v>
      </c>
      <c r="L12" s="7">
        <f t="shared" ref="L12:L31" si="1">J12*$L$8</f>
        <v>0</v>
      </c>
      <c r="M12" s="52"/>
      <c r="T12" s="62"/>
      <c r="U12" s="62"/>
      <c r="V12" s="62"/>
    </row>
    <row r="13" spans="1:22" ht="21" customHeight="1" x14ac:dyDescent="0.2">
      <c r="A13" s="50">
        <v>2</v>
      </c>
      <c r="B13" s="2"/>
      <c r="C13" s="2"/>
      <c r="D13" s="2"/>
      <c r="E13" s="2"/>
      <c r="F13" s="2"/>
      <c r="G13" s="3"/>
      <c r="H13" s="4">
        <v>0</v>
      </c>
      <c r="I13" s="5">
        <v>0</v>
      </c>
      <c r="J13" s="51">
        <f t="shared" ref="J13:J31" si="2">ROUND(H13*I13,2)</f>
        <v>0</v>
      </c>
      <c r="K13" s="6">
        <f t="shared" si="0"/>
        <v>0</v>
      </c>
      <c r="L13" s="7">
        <f t="shared" si="1"/>
        <v>0</v>
      </c>
      <c r="M13" s="52"/>
      <c r="Q13" s="105"/>
      <c r="T13" s="62"/>
      <c r="U13" s="62"/>
      <c r="V13" s="62" t="s">
        <v>48</v>
      </c>
    </row>
    <row r="14" spans="1:22" ht="21" customHeight="1" x14ac:dyDescent="0.2">
      <c r="A14" s="50">
        <v>3</v>
      </c>
      <c r="B14" s="2"/>
      <c r="C14" s="2"/>
      <c r="D14" s="2"/>
      <c r="E14" s="2"/>
      <c r="F14" s="2"/>
      <c r="G14" s="3"/>
      <c r="H14" s="4">
        <v>0</v>
      </c>
      <c r="I14" s="8">
        <v>0</v>
      </c>
      <c r="J14" s="51">
        <f t="shared" si="2"/>
        <v>0</v>
      </c>
      <c r="K14" s="6">
        <f t="shared" si="0"/>
        <v>0</v>
      </c>
      <c r="L14" s="7">
        <f t="shared" si="1"/>
        <v>0</v>
      </c>
      <c r="M14" s="52"/>
      <c r="T14" s="62"/>
      <c r="U14" s="62"/>
      <c r="V14" s="62" t="s">
        <v>49</v>
      </c>
    </row>
    <row r="15" spans="1:22" ht="21" customHeight="1" x14ac:dyDescent="0.2">
      <c r="A15" s="50">
        <v>4</v>
      </c>
      <c r="B15" s="2"/>
      <c r="C15" s="2"/>
      <c r="D15" s="2"/>
      <c r="E15" s="2"/>
      <c r="F15" s="2"/>
      <c r="G15" s="3"/>
      <c r="H15" s="4">
        <v>0</v>
      </c>
      <c r="I15" s="5">
        <v>0</v>
      </c>
      <c r="J15" s="51">
        <f t="shared" si="2"/>
        <v>0</v>
      </c>
      <c r="K15" s="6">
        <f t="shared" si="0"/>
        <v>0</v>
      </c>
      <c r="L15" s="7">
        <f t="shared" si="1"/>
        <v>0</v>
      </c>
      <c r="M15" s="52"/>
      <c r="T15" s="62"/>
      <c r="U15" s="62"/>
      <c r="V15" s="62"/>
    </row>
    <row r="16" spans="1:22" ht="21" customHeight="1" x14ac:dyDescent="0.2">
      <c r="A16" s="50">
        <v>5</v>
      </c>
      <c r="B16" s="2"/>
      <c r="C16" s="2"/>
      <c r="D16" s="2"/>
      <c r="E16" s="2"/>
      <c r="F16" s="2"/>
      <c r="G16" s="3"/>
      <c r="H16" s="4">
        <v>0</v>
      </c>
      <c r="I16" s="5">
        <v>0</v>
      </c>
      <c r="J16" s="51">
        <f t="shared" si="2"/>
        <v>0</v>
      </c>
      <c r="K16" s="6">
        <f t="shared" si="0"/>
        <v>0</v>
      </c>
      <c r="L16" s="7">
        <f t="shared" si="1"/>
        <v>0</v>
      </c>
      <c r="M16" s="52"/>
      <c r="T16" s="62"/>
      <c r="U16" s="62"/>
      <c r="V16" s="62"/>
    </row>
    <row r="17" spans="1:22" ht="21" customHeight="1" x14ac:dyDescent="0.2">
      <c r="A17" s="50">
        <v>6</v>
      </c>
      <c r="B17" s="2"/>
      <c r="C17" s="2"/>
      <c r="D17" s="2"/>
      <c r="E17" s="2"/>
      <c r="F17" s="2"/>
      <c r="G17" s="3"/>
      <c r="H17" s="4">
        <v>0</v>
      </c>
      <c r="I17" s="5">
        <v>0</v>
      </c>
      <c r="J17" s="51">
        <f t="shared" si="2"/>
        <v>0</v>
      </c>
      <c r="K17" s="6">
        <f t="shared" si="0"/>
        <v>0</v>
      </c>
      <c r="L17" s="7">
        <f t="shared" si="1"/>
        <v>0</v>
      </c>
      <c r="M17" s="52"/>
      <c r="T17" s="62"/>
      <c r="U17" s="62"/>
      <c r="V17" s="62"/>
    </row>
    <row r="18" spans="1:22" ht="21" customHeight="1" x14ac:dyDescent="0.2">
      <c r="A18" s="50">
        <v>7</v>
      </c>
      <c r="B18" s="2"/>
      <c r="C18" s="2"/>
      <c r="D18" s="2"/>
      <c r="E18" s="2"/>
      <c r="F18" s="2"/>
      <c r="G18" s="3"/>
      <c r="H18" s="4">
        <v>0</v>
      </c>
      <c r="I18" s="5">
        <v>0</v>
      </c>
      <c r="J18" s="51">
        <f t="shared" si="2"/>
        <v>0</v>
      </c>
      <c r="K18" s="6">
        <f t="shared" si="0"/>
        <v>0</v>
      </c>
      <c r="L18" s="7">
        <f t="shared" si="1"/>
        <v>0</v>
      </c>
      <c r="M18" s="52"/>
      <c r="T18" s="62"/>
      <c r="U18" s="62"/>
      <c r="V18" s="62"/>
    </row>
    <row r="19" spans="1:22" ht="21" customHeight="1" x14ac:dyDescent="0.2">
      <c r="A19" s="50">
        <v>8</v>
      </c>
      <c r="B19" s="2"/>
      <c r="C19" s="2"/>
      <c r="D19" s="2"/>
      <c r="E19" s="2"/>
      <c r="F19" s="2"/>
      <c r="G19" s="3"/>
      <c r="H19" s="4">
        <v>0</v>
      </c>
      <c r="I19" s="5">
        <v>0</v>
      </c>
      <c r="J19" s="51">
        <f t="shared" si="2"/>
        <v>0</v>
      </c>
      <c r="K19" s="6">
        <f t="shared" si="0"/>
        <v>0</v>
      </c>
      <c r="L19" s="7">
        <f t="shared" si="1"/>
        <v>0</v>
      </c>
      <c r="M19" s="52"/>
      <c r="T19" s="62"/>
      <c r="U19" s="62"/>
      <c r="V19" s="62"/>
    </row>
    <row r="20" spans="1:22" ht="21" customHeight="1" x14ac:dyDescent="0.2">
      <c r="A20" s="50">
        <v>9</v>
      </c>
      <c r="B20" s="2"/>
      <c r="C20" s="2"/>
      <c r="D20" s="2"/>
      <c r="E20" s="2"/>
      <c r="F20" s="2"/>
      <c r="G20" s="3"/>
      <c r="H20" s="4">
        <v>0</v>
      </c>
      <c r="I20" s="5">
        <v>0</v>
      </c>
      <c r="J20" s="51">
        <f t="shared" si="2"/>
        <v>0</v>
      </c>
      <c r="K20" s="6">
        <f t="shared" si="0"/>
        <v>0</v>
      </c>
      <c r="L20" s="7">
        <f t="shared" si="1"/>
        <v>0</v>
      </c>
      <c r="M20" s="52"/>
      <c r="T20" s="62"/>
      <c r="U20" s="62"/>
      <c r="V20" s="62"/>
    </row>
    <row r="21" spans="1:22" ht="21" customHeight="1" x14ac:dyDescent="0.2">
      <c r="A21" s="50">
        <v>10</v>
      </c>
      <c r="B21" s="2"/>
      <c r="C21" s="2"/>
      <c r="D21" s="2"/>
      <c r="E21" s="2"/>
      <c r="F21" s="2"/>
      <c r="G21" s="3"/>
      <c r="H21" s="4">
        <v>0</v>
      </c>
      <c r="I21" s="5">
        <v>0</v>
      </c>
      <c r="J21" s="51">
        <f t="shared" si="2"/>
        <v>0</v>
      </c>
      <c r="K21" s="6">
        <f t="shared" si="0"/>
        <v>0</v>
      </c>
      <c r="L21" s="7">
        <f t="shared" si="1"/>
        <v>0</v>
      </c>
      <c r="M21" s="52"/>
    </row>
    <row r="22" spans="1:22" ht="21" customHeight="1" x14ac:dyDescent="0.2">
      <c r="A22" s="50">
        <v>11</v>
      </c>
      <c r="B22" s="2"/>
      <c r="C22" s="2"/>
      <c r="D22" s="2"/>
      <c r="E22" s="2"/>
      <c r="F22" s="2"/>
      <c r="G22" s="3"/>
      <c r="H22" s="4">
        <v>0</v>
      </c>
      <c r="I22" s="5">
        <v>0</v>
      </c>
      <c r="J22" s="51">
        <f t="shared" si="2"/>
        <v>0</v>
      </c>
      <c r="K22" s="6">
        <f t="shared" si="0"/>
        <v>0</v>
      </c>
      <c r="L22" s="7">
        <f t="shared" si="1"/>
        <v>0</v>
      </c>
      <c r="M22" s="52"/>
    </row>
    <row r="23" spans="1:22" ht="21" customHeight="1" x14ac:dyDescent="0.2">
      <c r="A23" s="50">
        <v>12</v>
      </c>
      <c r="B23" s="2"/>
      <c r="C23" s="2"/>
      <c r="D23" s="2"/>
      <c r="E23" s="2"/>
      <c r="F23" s="2"/>
      <c r="G23" s="3"/>
      <c r="H23" s="4">
        <v>0</v>
      </c>
      <c r="I23" s="5">
        <v>0</v>
      </c>
      <c r="J23" s="51">
        <f t="shared" si="2"/>
        <v>0</v>
      </c>
      <c r="K23" s="6">
        <f t="shared" si="0"/>
        <v>0</v>
      </c>
      <c r="L23" s="7">
        <f t="shared" si="1"/>
        <v>0</v>
      </c>
      <c r="M23" s="52"/>
    </row>
    <row r="24" spans="1:22" ht="21" customHeight="1" x14ac:dyDescent="0.2">
      <c r="A24" s="50">
        <v>13</v>
      </c>
      <c r="B24" s="2"/>
      <c r="C24" s="2"/>
      <c r="D24" s="2"/>
      <c r="E24" s="2"/>
      <c r="F24" s="2"/>
      <c r="G24" s="3"/>
      <c r="H24" s="4">
        <v>0</v>
      </c>
      <c r="I24" s="5">
        <v>0</v>
      </c>
      <c r="J24" s="51">
        <f t="shared" si="2"/>
        <v>0</v>
      </c>
      <c r="K24" s="6">
        <f t="shared" si="0"/>
        <v>0</v>
      </c>
      <c r="L24" s="7">
        <f t="shared" si="1"/>
        <v>0</v>
      </c>
      <c r="M24" s="52"/>
    </row>
    <row r="25" spans="1:22" ht="21" customHeight="1" x14ac:dyDescent="0.2">
      <c r="A25" s="50">
        <v>14</v>
      </c>
      <c r="B25" s="2"/>
      <c r="C25" s="2"/>
      <c r="D25" s="2"/>
      <c r="E25" s="2"/>
      <c r="F25" s="2"/>
      <c r="G25" s="3"/>
      <c r="H25" s="4">
        <v>0</v>
      </c>
      <c r="I25" s="5">
        <v>0</v>
      </c>
      <c r="J25" s="51">
        <f t="shared" si="2"/>
        <v>0</v>
      </c>
      <c r="K25" s="6">
        <f t="shared" si="0"/>
        <v>0</v>
      </c>
      <c r="L25" s="7">
        <f t="shared" si="1"/>
        <v>0</v>
      </c>
      <c r="M25" s="52"/>
    </row>
    <row r="26" spans="1:22" ht="21" customHeight="1" x14ac:dyDescent="0.2">
      <c r="A26" s="50">
        <v>15</v>
      </c>
      <c r="B26" s="2"/>
      <c r="C26" s="2"/>
      <c r="D26" s="2"/>
      <c r="E26" s="2"/>
      <c r="F26" s="2"/>
      <c r="G26" s="3"/>
      <c r="H26" s="4">
        <v>0</v>
      </c>
      <c r="I26" s="5">
        <v>0</v>
      </c>
      <c r="J26" s="51">
        <f t="shared" si="2"/>
        <v>0</v>
      </c>
      <c r="K26" s="6">
        <f t="shared" si="0"/>
        <v>0</v>
      </c>
      <c r="L26" s="7">
        <f t="shared" si="1"/>
        <v>0</v>
      </c>
      <c r="M26" s="52"/>
    </row>
    <row r="27" spans="1:22" ht="21" customHeight="1" x14ac:dyDescent="0.2">
      <c r="A27" s="50">
        <v>16</v>
      </c>
      <c r="B27" s="2"/>
      <c r="C27" s="2"/>
      <c r="D27" s="2"/>
      <c r="E27" s="2"/>
      <c r="F27" s="2"/>
      <c r="G27" s="3"/>
      <c r="H27" s="4">
        <v>0</v>
      </c>
      <c r="I27" s="5">
        <v>0</v>
      </c>
      <c r="J27" s="51">
        <f t="shared" si="2"/>
        <v>0</v>
      </c>
      <c r="K27" s="6">
        <f t="shared" si="0"/>
        <v>0</v>
      </c>
      <c r="L27" s="7">
        <f t="shared" si="1"/>
        <v>0</v>
      </c>
      <c r="M27" s="52"/>
    </row>
    <row r="28" spans="1:22" ht="21" customHeight="1" x14ac:dyDescent="0.2">
      <c r="A28" s="50">
        <v>17</v>
      </c>
      <c r="B28" s="2"/>
      <c r="C28" s="2"/>
      <c r="D28" s="2"/>
      <c r="E28" s="2"/>
      <c r="F28" s="2"/>
      <c r="G28" s="3"/>
      <c r="H28" s="4">
        <v>0</v>
      </c>
      <c r="I28" s="5">
        <v>0</v>
      </c>
      <c r="J28" s="51">
        <f t="shared" si="2"/>
        <v>0</v>
      </c>
      <c r="K28" s="6">
        <f t="shared" si="0"/>
        <v>0</v>
      </c>
      <c r="L28" s="7">
        <f t="shared" si="1"/>
        <v>0</v>
      </c>
      <c r="M28" s="52"/>
    </row>
    <row r="29" spans="1:22" ht="21" customHeight="1" x14ac:dyDescent="0.2">
      <c r="A29" s="50">
        <v>18</v>
      </c>
      <c r="B29" s="2"/>
      <c r="C29" s="2"/>
      <c r="D29" s="2"/>
      <c r="E29" s="2"/>
      <c r="F29" s="2"/>
      <c r="G29" s="3"/>
      <c r="H29" s="4">
        <v>0</v>
      </c>
      <c r="I29" s="5">
        <v>0</v>
      </c>
      <c r="J29" s="51">
        <f t="shared" si="2"/>
        <v>0</v>
      </c>
      <c r="K29" s="6">
        <f t="shared" si="0"/>
        <v>0</v>
      </c>
      <c r="L29" s="7">
        <f t="shared" si="1"/>
        <v>0</v>
      </c>
      <c r="M29" s="52"/>
    </row>
    <row r="30" spans="1:22" ht="21" customHeight="1" x14ac:dyDescent="0.2">
      <c r="A30" s="50">
        <v>19</v>
      </c>
      <c r="B30" s="2"/>
      <c r="C30" s="2"/>
      <c r="D30" s="2"/>
      <c r="E30" s="2"/>
      <c r="F30" s="2"/>
      <c r="G30" s="3"/>
      <c r="H30" s="4">
        <v>0</v>
      </c>
      <c r="I30" s="5">
        <v>0</v>
      </c>
      <c r="J30" s="51">
        <f t="shared" si="2"/>
        <v>0</v>
      </c>
      <c r="K30" s="6">
        <f t="shared" si="0"/>
        <v>0</v>
      </c>
      <c r="L30" s="7">
        <f t="shared" si="1"/>
        <v>0</v>
      </c>
      <c r="M30" s="52"/>
      <c r="P30" s="53"/>
    </row>
    <row r="31" spans="1:22" ht="21" customHeight="1" thickBot="1" x14ac:dyDescent="0.25">
      <c r="A31" s="54">
        <v>20</v>
      </c>
      <c r="B31" s="9"/>
      <c r="C31" s="9"/>
      <c r="D31" s="9"/>
      <c r="E31" s="9"/>
      <c r="F31" s="9"/>
      <c r="G31" s="10"/>
      <c r="H31" s="11">
        <v>0</v>
      </c>
      <c r="I31" s="12">
        <v>0</v>
      </c>
      <c r="J31" s="51">
        <f t="shared" si="2"/>
        <v>0</v>
      </c>
      <c r="K31" s="13">
        <f t="shared" si="0"/>
        <v>0</v>
      </c>
      <c r="L31" s="14">
        <f t="shared" si="1"/>
        <v>0</v>
      </c>
      <c r="M31" s="55"/>
    </row>
    <row r="32" spans="1:22" ht="27" customHeight="1" thickBot="1" x14ac:dyDescent="0.25">
      <c r="A32" s="56"/>
      <c r="B32" s="57"/>
      <c r="C32" s="57"/>
      <c r="D32" s="57"/>
      <c r="E32" s="57"/>
      <c r="F32" s="58"/>
      <c r="G32" s="59"/>
      <c r="H32" s="59"/>
      <c r="I32" s="59" t="s">
        <v>22</v>
      </c>
      <c r="J32" s="60">
        <f>IF(SUM(J12:J31)&gt;200,ROUND(SUM(J12:J31),0),SUM(J12:J31))</f>
        <v>0</v>
      </c>
      <c r="K32" s="61">
        <f>ROUND(J32,2)*$G$8</f>
        <v>0</v>
      </c>
      <c r="L32" s="61">
        <f>ROUND(J32,2)*$L$8</f>
        <v>0</v>
      </c>
      <c r="N32" s="62">
        <f>COUNTIF(G12:G21,"SI")</f>
        <v>0</v>
      </c>
    </row>
    <row r="33" spans="1:13" ht="11" customHeight="1" thickBot="1" x14ac:dyDescent="0.25">
      <c r="A33" s="56"/>
      <c r="B33" s="107"/>
      <c r="C33" s="108"/>
      <c r="D33" s="108"/>
      <c r="E33" s="109"/>
      <c r="G33" s="110"/>
      <c r="H33" s="110"/>
      <c r="I33" s="110"/>
      <c r="J33" s="110"/>
      <c r="K33" s="110"/>
      <c r="L33" s="110"/>
    </row>
    <row r="34" spans="1:13" ht="12" customHeight="1" thickBot="1" x14ac:dyDescent="0.25">
      <c r="A34" s="56"/>
      <c r="B34" s="63"/>
      <c r="C34" s="64"/>
      <c r="D34" s="64"/>
      <c r="E34" s="64"/>
      <c r="F34" s="65"/>
      <c r="G34" s="110"/>
      <c r="H34" s="110"/>
      <c r="I34" s="110"/>
      <c r="J34" s="110"/>
      <c r="K34" s="110"/>
      <c r="L34" s="110"/>
    </row>
    <row r="35" spans="1:13" ht="42" customHeight="1" thickBot="1" x14ac:dyDescent="0.25">
      <c r="B35" s="57"/>
      <c r="C35" s="66" t="s">
        <v>23</v>
      </c>
      <c r="D35" s="15"/>
      <c r="E35" s="16"/>
      <c r="F35" s="57"/>
      <c r="G35" s="66" t="s">
        <v>24</v>
      </c>
      <c r="H35" s="17"/>
      <c r="I35" s="18"/>
      <c r="J35" s="19"/>
      <c r="K35" s="20"/>
      <c r="L35" s="65"/>
    </row>
    <row r="36" spans="1:13" ht="20" customHeight="1" x14ac:dyDescent="0.2">
      <c r="B36" s="57"/>
      <c r="C36" s="57"/>
      <c r="F36" s="57"/>
    </row>
    <row r="37" spans="1:13" ht="20" customHeight="1" x14ac:dyDescent="0.2">
      <c r="B37" s="57"/>
      <c r="C37" s="57"/>
      <c r="D37" s="57"/>
      <c r="E37" s="57"/>
      <c r="F37" s="57"/>
    </row>
    <row r="38" spans="1:13" ht="20" customHeight="1" thickBot="1" x14ac:dyDescent="0.25"/>
    <row r="39" spans="1:13" ht="20" customHeight="1" thickBot="1" x14ac:dyDescent="0.25">
      <c r="D39" s="26" t="s">
        <v>0</v>
      </c>
      <c r="K39" s="111" t="s">
        <v>25</v>
      </c>
      <c r="L39" s="112"/>
    </row>
    <row r="40" spans="1:13" ht="21" customHeight="1" thickBot="1" x14ac:dyDescent="0.25"/>
    <row r="41" spans="1:13" ht="21" thickBot="1" x14ac:dyDescent="0.25">
      <c r="B41" s="27" t="s">
        <v>2</v>
      </c>
      <c r="C41" s="113"/>
      <c r="D41" s="114"/>
      <c r="E41" s="114"/>
      <c r="F41" s="114"/>
      <c r="G41" s="115"/>
      <c r="I41" s="28" t="s">
        <v>3</v>
      </c>
      <c r="J41" s="113"/>
      <c r="K41" s="114"/>
      <c r="L41" s="114"/>
      <c r="M41" s="115"/>
    </row>
    <row r="42" spans="1:13" ht="17" thickBot="1" x14ac:dyDescent="0.25">
      <c r="A42" s="29"/>
      <c r="B42" s="30"/>
      <c r="C42" s="31"/>
      <c r="D42" s="32"/>
      <c r="E42" s="30"/>
      <c r="F42" s="29"/>
      <c r="G42" s="33"/>
      <c r="H42" s="1"/>
      <c r="I42" s="1"/>
    </row>
    <row r="43" spans="1:13" ht="35" customHeight="1" thickBot="1" x14ac:dyDescent="0.25">
      <c r="A43" s="34"/>
      <c r="B43" s="116" t="s">
        <v>4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8"/>
    </row>
    <row r="44" spans="1:13" ht="17" thickBot="1" x14ac:dyDescent="0.25"/>
    <row r="45" spans="1:13" ht="17" thickBot="1" x14ac:dyDescent="0.25">
      <c r="B45" s="35"/>
      <c r="C45" s="36"/>
      <c r="D45" s="37"/>
      <c r="E45" s="36"/>
      <c r="F45" s="38" t="s">
        <v>5</v>
      </c>
      <c r="G45" s="39">
        <v>105</v>
      </c>
      <c r="I45" s="40" t="s">
        <v>6</v>
      </c>
      <c r="J45" s="36"/>
      <c r="K45" s="36"/>
      <c r="L45" s="39">
        <f>G45*70%</f>
        <v>73.5</v>
      </c>
    </row>
    <row r="46" spans="1:13" ht="17" thickBot="1" x14ac:dyDescent="0.25"/>
    <row r="47" spans="1:13" ht="52" thickBot="1" x14ac:dyDescent="0.25">
      <c r="A47" s="119" t="s">
        <v>7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41" t="s">
        <v>8</v>
      </c>
    </row>
    <row r="48" spans="1:13" ht="68" x14ac:dyDescent="0.2">
      <c r="A48" s="42" t="s">
        <v>9</v>
      </c>
      <c r="B48" s="43" t="s">
        <v>10</v>
      </c>
      <c r="C48" s="43" t="s">
        <v>11</v>
      </c>
      <c r="D48" s="43" t="s">
        <v>12</v>
      </c>
      <c r="E48" s="43" t="s">
        <v>13</v>
      </c>
      <c r="F48" s="43" t="s">
        <v>14</v>
      </c>
      <c r="G48" s="44" t="s">
        <v>15</v>
      </c>
      <c r="H48" s="43" t="s">
        <v>16</v>
      </c>
      <c r="I48" s="45" t="s">
        <v>17</v>
      </c>
      <c r="J48" s="46" t="s">
        <v>18</v>
      </c>
      <c r="K48" s="46" t="s">
        <v>19</v>
      </c>
      <c r="L48" s="47" t="s">
        <v>20</v>
      </c>
      <c r="M48" s="48" t="s">
        <v>21</v>
      </c>
    </row>
    <row r="49" spans="1:13" ht="19" x14ac:dyDescent="0.2">
      <c r="A49" s="50">
        <v>21</v>
      </c>
      <c r="B49" s="2" t="s">
        <v>26</v>
      </c>
      <c r="C49" s="2" t="s">
        <v>26</v>
      </c>
      <c r="D49" s="2" t="s">
        <v>26</v>
      </c>
      <c r="E49" s="2" t="s">
        <v>26</v>
      </c>
      <c r="F49" s="2"/>
      <c r="G49" s="3"/>
      <c r="H49" s="4">
        <v>0</v>
      </c>
      <c r="I49" s="5">
        <v>0</v>
      </c>
      <c r="J49" s="51">
        <f>ROUND(H49*I49,2)</f>
        <v>0</v>
      </c>
      <c r="K49" s="6">
        <f t="shared" ref="K49:K68" si="3">J49*$G$8</f>
        <v>0</v>
      </c>
      <c r="L49" s="7">
        <f t="shared" ref="L49:L68" si="4">J49*$L$8</f>
        <v>0</v>
      </c>
      <c r="M49" s="52"/>
    </row>
    <row r="50" spans="1:13" ht="19" x14ac:dyDescent="0.2">
      <c r="A50" s="50">
        <v>22</v>
      </c>
      <c r="B50" s="2" t="s">
        <v>26</v>
      </c>
      <c r="C50" s="2" t="s">
        <v>26</v>
      </c>
      <c r="D50" s="2" t="s">
        <v>26</v>
      </c>
      <c r="E50" s="2" t="s">
        <v>26</v>
      </c>
      <c r="F50" s="2"/>
      <c r="G50" s="3"/>
      <c r="H50" s="4">
        <v>0</v>
      </c>
      <c r="I50" s="5">
        <v>0</v>
      </c>
      <c r="J50" s="51">
        <f t="shared" ref="J50:J68" si="5">ROUND(H50*I50,2)</f>
        <v>0</v>
      </c>
      <c r="K50" s="6">
        <f t="shared" si="3"/>
        <v>0</v>
      </c>
      <c r="L50" s="7">
        <f t="shared" si="4"/>
        <v>0</v>
      </c>
      <c r="M50" s="52"/>
    </row>
    <row r="51" spans="1:13" ht="19" x14ac:dyDescent="0.2">
      <c r="A51" s="50">
        <v>23</v>
      </c>
      <c r="B51" s="2" t="s">
        <v>26</v>
      </c>
      <c r="C51" s="2" t="s">
        <v>26</v>
      </c>
      <c r="D51" s="2" t="s">
        <v>26</v>
      </c>
      <c r="E51" s="2" t="s">
        <v>26</v>
      </c>
      <c r="F51" s="2"/>
      <c r="G51" s="3"/>
      <c r="H51" s="4">
        <v>0</v>
      </c>
      <c r="I51" s="8">
        <v>0</v>
      </c>
      <c r="J51" s="51">
        <f t="shared" si="5"/>
        <v>0</v>
      </c>
      <c r="K51" s="6">
        <f t="shared" si="3"/>
        <v>0</v>
      </c>
      <c r="L51" s="7">
        <f t="shared" si="4"/>
        <v>0</v>
      </c>
      <c r="M51" s="52"/>
    </row>
    <row r="52" spans="1:13" ht="19" x14ac:dyDescent="0.2">
      <c r="A52" s="50">
        <v>24</v>
      </c>
      <c r="B52" s="2" t="s">
        <v>26</v>
      </c>
      <c r="C52" s="2" t="s">
        <v>26</v>
      </c>
      <c r="D52" s="2" t="s">
        <v>26</v>
      </c>
      <c r="E52" s="2" t="s">
        <v>26</v>
      </c>
      <c r="F52" s="2"/>
      <c r="G52" s="3"/>
      <c r="H52" s="4">
        <v>0</v>
      </c>
      <c r="I52" s="5">
        <v>0</v>
      </c>
      <c r="J52" s="51">
        <f t="shared" si="5"/>
        <v>0</v>
      </c>
      <c r="K52" s="6">
        <f t="shared" si="3"/>
        <v>0</v>
      </c>
      <c r="L52" s="7">
        <f t="shared" si="4"/>
        <v>0</v>
      </c>
      <c r="M52" s="52"/>
    </row>
    <row r="53" spans="1:13" ht="19" x14ac:dyDescent="0.2">
      <c r="A53" s="50">
        <v>25</v>
      </c>
      <c r="B53" s="2" t="s">
        <v>26</v>
      </c>
      <c r="C53" s="2" t="s">
        <v>26</v>
      </c>
      <c r="D53" s="2" t="s">
        <v>26</v>
      </c>
      <c r="E53" s="2" t="s">
        <v>26</v>
      </c>
      <c r="F53" s="2"/>
      <c r="G53" s="3"/>
      <c r="H53" s="4">
        <v>0</v>
      </c>
      <c r="I53" s="5">
        <v>0</v>
      </c>
      <c r="J53" s="51">
        <f t="shared" si="5"/>
        <v>0</v>
      </c>
      <c r="K53" s="6">
        <f t="shared" si="3"/>
        <v>0</v>
      </c>
      <c r="L53" s="7">
        <f t="shared" si="4"/>
        <v>0</v>
      </c>
      <c r="M53" s="52"/>
    </row>
    <row r="54" spans="1:13" ht="19" x14ac:dyDescent="0.2">
      <c r="A54" s="50">
        <v>26</v>
      </c>
      <c r="B54" s="2" t="s">
        <v>26</v>
      </c>
      <c r="C54" s="2" t="s">
        <v>26</v>
      </c>
      <c r="D54" s="2" t="s">
        <v>26</v>
      </c>
      <c r="E54" s="2" t="s">
        <v>26</v>
      </c>
      <c r="F54" s="2"/>
      <c r="G54" s="3"/>
      <c r="H54" s="4">
        <v>0</v>
      </c>
      <c r="I54" s="5">
        <v>0</v>
      </c>
      <c r="J54" s="51">
        <f t="shared" si="5"/>
        <v>0</v>
      </c>
      <c r="K54" s="6">
        <f t="shared" si="3"/>
        <v>0</v>
      </c>
      <c r="L54" s="7">
        <f t="shared" si="4"/>
        <v>0</v>
      </c>
      <c r="M54" s="52"/>
    </row>
    <row r="55" spans="1:13" ht="19" x14ac:dyDescent="0.2">
      <c r="A55" s="50">
        <v>27</v>
      </c>
      <c r="B55" s="2" t="s">
        <v>26</v>
      </c>
      <c r="C55" s="2" t="s">
        <v>26</v>
      </c>
      <c r="D55" s="2" t="s">
        <v>26</v>
      </c>
      <c r="E55" s="2" t="s">
        <v>26</v>
      </c>
      <c r="F55" s="2"/>
      <c r="G55" s="3"/>
      <c r="H55" s="4">
        <v>0</v>
      </c>
      <c r="I55" s="5">
        <v>0</v>
      </c>
      <c r="J55" s="51">
        <f t="shared" si="5"/>
        <v>0</v>
      </c>
      <c r="K55" s="6">
        <f t="shared" si="3"/>
        <v>0</v>
      </c>
      <c r="L55" s="7">
        <f t="shared" si="4"/>
        <v>0</v>
      </c>
      <c r="M55" s="52"/>
    </row>
    <row r="56" spans="1:13" ht="19" x14ac:dyDescent="0.2">
      <c r="A56" s="50">
        <v>28</v>
      </c>
      <c r="B56" s="2" t="s">
        <v>26</v>
      </c>
      <c r="C56" s="2" t="s">
        <v>26</v>
      </c>
      <c r="D56" s="2" t="s">
        <v>26</v>
      </c>
      <c r="E56" s="2" t="s">
        <v>26</v>
      </c>
      <c r="F56" s="2"/>
      <c r="G56" s="3"/>
      <c r="H56" s="4">
        <v>0</v>
      </c>
      <c r="I56" s="5">
        <v>0</v>
      </c>
      <c r="J56" s="51">
        <f t="shared" si="5"/>
        <v>0</v>
      </c>
      <c r="K56" s="6">
        <f t="shared" si="3"/>
        <v>0</v>
      </c>
      <c r="L56" s="7">
        <f t="shared" si="4"/>
        <v>0</v>
      </c>
      <c r="M56" s="52"/>
    </row>
    <row r="57" spans="1:13" ht="19" x14ac:dyDescent="0.2">
      <c r="A57" s="50">
        <v>29</v>
      </c>
      <c r="B57" s="2" t="s">
        <v>26</v>
      </c>
      <c r="C57" s="2" t="s">
        <v>26</v>
      </c>
      <c r="D57" s="2" t="s">
        <v>26</v>
      </c>
      <c r="E57" s="2" t="s">
        <v>26</v>
      </c>
      <c r="F57" s="2"/>
      <c r="G57" s="3"/>
      <c r="H57" s="4">
        <v>0</v>
      </c>
      <c r="I57" s="5">
        <v>0</v>
      </c>
      <c r="J57" s="51">
        <f t="shared" si="5"/>
        <v>0</v>
      </c>
      <c r="K57" s="6">
        <f t="shared" si="3"/>
        <v>0</v>
      </c>
      <c r="L57" s="7">
        <f t="shared" si="4"/>
        <v>0</v>
      </c>
      <c r="M57" s="52"/>
    </row>
    <row r="58" spans="1:13" ht="19" x14ac:dyDescent="0.2">
      <c r="A58" s="50">
        <v>30</v>
      </c>
      <c r="B58" s="2" t="s">
        <v>26</v>
      </c>
      <c r="C58" s="2" t="s">
        <v>26</v>
      </c>
      <c r="D58" s="2" t="s">
        <v>26</v>
      </c>
      <c r="E58" s="2" t="s">
        <v>26</v>
      </c>
      <c r="F58" s="2"/>
      <c r="G58" s="3"/>
      <c r="H58" s="4">
        <v>0</v>
      </c>
      <c r="I58" s="5">
        <v>0</v>
      </c>
      <c r="J58" s="51">
        <f t="shared" si="5"/>
        <v>0</v>
      </c>
      <c r="K58" s="6">
        <f t="shared" si="3"/>
        <v>0</v>
      </c>
      <c r="L58" s="7">
        <f t="shared" si="4"/>
        <v>0</v>
      </c>
      <c r="M58" s="52"/>
    </row>
    <row r="59" spans="1:13" ht="19" x14ac:dyDescent="0.2">
      <c r="A59" s="50">
        <v>31</v>
      </c>
      <c r="B59" s="2" t="s">
        <v>26</v>
      </c>
      <c r="C59" s="2" t="s">
        <v>26</v>
      </c>
      <c r="D59" s="2" t="s">
        <v>26</v>
      </c>
      <c r="E59" s="2" t="s">
        <v>26</v>
      </c>
      <c r="F59" s="2"/>
      <c r="G59" s="3"/>
      <c r="H59" s="4">
        <v>0</v>
      </c>
      <c r="I59" s="5">
        <v>0</v>
      </c>
      <c r="J59" s="51">
        <f t="shared" si="5"/>
        <v>0</v>
      </c>
      <c r="K59" s="6">
        <f t="shared" si="3"/>
        <v>0</v>
      </c>
      <c r="L59" s="7">
        <f t="shared" si="4"/>
        <v>0</v>
      </c>
      <c r="M59" s="52"/>
    </row>
    <row r="60" spans="1:13" ht="19" x14ac:dyDescent="0.2">
      <c r="A60" s="50">
        <v>32</v>
      </c>
      <c r="B60" s="2" t="s">
        <v>26</v>
      </c>
      <c r="C60" s="2" t="s">
        <v>26</v>
      </c>
      <c r="D60" s="2" t="s">
        <v>26</v>
      </c>
      <c r="E60" s="2" t="s">
        <v>26</v>
      </c>
      <c r="F60" s="2"/>
      <c r="G60" s="3"/>
      <c r="H60" s="4">
        <v>0</v>
      </c>
      <c r="I60" s="5">
        <v>0</v>
      </c>
      <c r="J60" s="51">
        <f t="shared" si="5"/>
        <v>0</v>
      </c>
      <c r="K60" s="6">
        <f t="shared" si="3"/>
        <v>0</v>
      </c>
      <c r="L60" s="7">
        <f t="shared" si="4"/>
        <v>0</v>
      </c>
      <c r="M60" s="52"/>
    </row>
    <row r="61" spans="1:13" ht="19" x14ac:dyDescent="0.2">
      <c r="A61" s="50">
        <v>33</v>
      </c>
      <c r="B61" s="2" t="s">
        <v>26</v>
      </c>
      <c r="C61" s="2" t="s">
        <v>26</v>
      </c>
      <c r="D61" s="2" t="s">
        <v>26</v>
      </c>
      <c r="E61" s="2" t="s">
        <v>26</v>
      </c>
      <c r="F61" s="2"/>
      <c r="G61" s="3"/>
      <c r="H61" s="4">
        <v>0</v>
      </c>
      <c r="I61" s="5">
        <v>0</v>
      </c>
      <c r="J61" s="51">
        <f t="shared" si="5"/>
        <v>0</v>
      </c>
      <c r="K61" s="6">
        <f t="shared" si="3"/>
        <v>0</v>
      </c>
      <c r="L61" s="7">
        <f t="shared" si="4"/>
        <v>0</v>
      </c>
      <c r="M61" s="52"/>
    </row>
    <row r="62" spans="1:13" ht="19" x14ac:dyDescent="0.2">
      <c r="A62" s="50">
        <v>34</v>
      </c>
      <c r="B62" s="2" t="s">
        <v>26</v>
      </c>
      <c r="C62" s="2" t="s">
        <v>26</v>
      </c>
      <c r="D62" s="2" t="s">
        <v>26</v>
      </c>
      <c r="E62" s="2" t="s">
        <v>26</v>
      </c>
      <c r="F62" s="2"/>
      <c r="G62" s="3"/>
      <c r="H62" s="4">
        <v>0</v>
      </c>
      <c r="I62" s="5">
        <v>0</v>
      </c>
      <c r="J62" s="51">
        <f t="shared" si="5"/>
        <v>0</v>
      </c>
      <c r="K62" s="6">
        <f t="shared" si="3"/>
        <v>0</v>
      </c>
      <c r="L62" s="7">
        <f t="shared" si="4"/>
        <v>0</v>
      </c>
      <c r="M62" s="52"/>
    </row>
    <row r="63" spans="1:13" ht="19" x14ac:dyDescent="0.2">
      <c r="A63" s="50">
        <v>35</v>
      </c>
      <c r="B63" s="2" t="s">
        <v>26</v>
      </c>
      <c r="C63" s="2" t="s">
        <v>26</v>
      </c>
      <c r="D63" s="2" t="s">
        <v>26</v>
      </c>
      <c r="E63" s="2" t="s">
        <v>26</v>
      </c>
      <c r="F63" s="2"/>
      <c r="G63" s="3"/>
      <c r="H63" s="4">
        <v>0</v>
      </c>
      <c r="I63" s="5">
        <v>0</v>
      </c>
      <c r="J63" s="51">
        <f t="shared" si="5"/>
        <v>0</v>
      </c>
      <c r="K63" s="6">
        <f t="shared" si="3"/>
        <v>0</v>
      </c>
      <c r="L63" s="7">
        <f t="shared" si="4"/>
        <v>0</v>
      </c>
      <c r="M63" s="52"/>
    </row>
    <row r="64" spans="1:13" ht="19" x14ac:dyDescent="0.2">
      <c r="A64" s="50">
        <v>36</v>
      </c>
      <c r="B64" s="2" t="s">
        <v>26</v>
      </c>
      <c r="C64" s="2" t="s">
        <v>26</v>
      </c>
      <c r="D64" s="2" t="s">
        <v>26</v>
      </c>
      <c r="E64" s="2" t="s">
        <v>26</v>
      </c>
      <c r="F64" s="2"/>
      <c r="G64" s="3"/>
      <c r="H64" s="4">
        <v>0</v>
      </c>
      <c r="I64" s="5">
        <v>0</v>
      </c>
      <c r="J64" s="51">
        <f t="shared" si="5"/>
        <v>0</v>
      </c>
      <c r="K64" s="6">
        <f t="shared" si="3"/>
        <v>0</v>
      </c>
      <c r="L64" s="7">
        <f t="shared" si="4"/>
        <v>0</v>
      </c>
      <c r="M64" s="52"/>
    </row>
    <row r="65" spans="1:13" ht="19" x14ac:dyDescent="0.2">
      <c r="A65" s="50">
        <v>37</v>
      </c>
      <c r="B65" s="2" t="s">
        <v>26</v>
      </c>
      <c r="C65" s="2" t="s">
        <v>26</v>
      </c>
      <c r="D65" s="2" t="s">
        <v>26</v>
      </c>
      <c r="E65" s="2" t="s">
        <v>26</v>
      </c>
      <c r="F65" s="2"/>
      <c r="G65" s="3"/>
      <c r="H65" s="4">
        <v>0</v>
      </c>
      <c r="I65" s="5">
        <v>0</v>
      </c>
      <c r="J65" s="51">
        <f t="shared" si="5"/>
        <v>0</v>
      </c>
      <c r="K65" s="6">
        <f t="shared" si="3"/>
        <v>0</v>
      </c>
      <c r="L65" s="7">
        <f t="shared" si="4"/>
        <v>0</v>
      </c>
      <c r="M65" s="52"/>
    </row>
    <row r="66" spans="1:13" ht="19" x14ac:dyDescent="0.2">
      <c r="A66" s="50">
        <v>38</v>
      </c>
      <c r="B66" s="2" t="s">
        <v>26</v>
      </c>
      <c r="C66" s="2" t="s">
        <v>26</v>
      </c>
      <c r="D66" s="2" t="s">
        <v>26</v>
      </c>
      <c r="E66" s="2" t="s">
        <v>26</v>
      </c>
      <c r="F66" s="2"/>
      <c r="G66" s="3"/>
      <c r="H66" s="4">
        <v>0</v>
      </c>
      <c r="I66" s="5">
        <v>0</v>
      </c>
      <c r="J66" s="51">
        <f t="shared" si="5"/>
        <v>0</v>
      </c>
      <c r="K66" s="6">
        <f t="shared" si="3"/>
        <v>0</v>
      </c>
      <c r="L66" s="7">
        <f t="shared" si="4"/>
        <v>0</v>
      </c>
      <c r="M66" s="52"/>
    </row>
    <row r="67" spans="1:13" ht="19" x14ac:dyDescent="0.2">
      <c r="A67" s="50">
        <v>39</v>
      </c>
      <c r="B67" s="2" t="s">
        <v>26</v>
      </c>
      <c r="C67" s="2" t="s">
        <v>26</v>
      </c>
      <c r="D67" s="2" t="s">
        <v>26</v>
      </c>
      <c r="E67" s="2" t="s">
        <v>26</v>
      </c>
      <c r="F67" s="2"/>
      <c r="G67" s="3"/>
      <c r="H67" s="4">
        <v>0</v>
      </c>
      <c r="I67" s="5">
        <v>0</v>
      </c>
      <c r="J67" s="51">
        <f t="shared" si="5"/>
        <v>0</v>
      </c>
      <c r="K67" s="6">
        <f t="shared" si="3"/>
        <v>0</v>
      </c>
      <c r="L67" s="7">
        <f t="shared" si="4"/>
        <v>0</v>
      </c>
      <c r="M67" s="52"/>
    </row>
    <row r="68" spans="1:13" ht="20" thickBot="1" x14ac:dyDescent="0.25">
      <c r="A68" s="50">
        <v>40</v>
      </c>
      <c r="B68" s="2" t="s">
        <v>26</v>
      </c>
      <c r="C68" s="2" t="s">
        <v>26</v>
      </c>
      <c r="D68" s="2" t="s">
        <v>26</v>
      </c>
      <c r="E68" s="2" t="s">
        <v>26</v>
      </c>
      <c r="F68" s="9"/>
      <c r="G68" s="10"/>
      <c r="H68" s="11">
        <v>0</v>
      </c>
      <c r="I68" s="12">
        <v>0</v>
      </c>
      <c r="J68" s="51">
        <f t="shared" si="5"/>
        <v>0</v>
      </c>
      <c r="K68" s="13">
        <f t="shared" si="3"/>
        <v>0</v>
      </c>
      <c r="L68" s="14">
        <f t="shared" si="4"/>
        <v>0</v>
      </c>
      <c r="M68" s="55"/>
    </row>
    <row r="69" spans="1:13" ht="24" customHeight="1" thickBot="1" x14ac:dyDescent="0.25">
      <c r="A69" s="56"/>
      <c r="B69" s="57"/>
      <c r="C69" s="57"/>
      <c r="D69" s="57"/>
      <c r="E69" s="57"/>
      <c r="F69" s="58"/>
      <c r="G69" s="59"/>
      <c r="H69" s="59"/>
      <c r="I69" s="59" t="s">
        <v>27</v>
      </c>
      <c r="J69" s="60">
        <f>IF(SUM(M72+J32)&gt;200,ROUND(SUM(M72+J32),0),SUM(M72+J32))</f>
        <v>0</v>
      </c>
      <c r="K69" s="61">
        <f>ROUND(J69,2)*$G$8</f>
        <v>0</v>
      </c>
      <c r="L69" s="61">
        <f>J69*$L$8</f>
        <v>0</v>
      </c>
    </row>
    <row r="70" spans="1:13" ht="26" customHeight="1" thickBot="1" x14ac:dyDescent="0.25">
      <c r="A70" s="56"/>
      <c r="B70" s="107" t="str">
        <f>IF(B71&gt;0,"ALLEGARE DICHIARAZIONE PER COMODATO"," ")</f>
        <v xml:space="preserve"> </v>
      </c>
      <c r="C70" s="108"/>
      <c r="D70" s="108"/>
      <c r="E70" s="109"/>
      <c r="G70" s="110" t="str">
        <f>IF(J69&gt;200,"ATTENZIONE: volume massimo superato. RIDURRE A NON più di 200mq"," ")</f>
        <v xml:space="preserve"> </v>
      </c>
      <c r="H70" s="110"/>
      <c r="I70" s="110"/>
      <c r="J70" s="110"/>
      <c r="K70" s="110"/>
      <c r="L70" s="110"/>
    </row>
    <row r="71" spans="1:13" ht="26" customHeight="1" thickBot="1" x14ac:dyDescent="0.25">
      <c r="A71" s="56"/>
      <c r="B71" s="63">
        <f>SUM(C71:D71)</f>
        <v>0</v>
      </c>
      <c r="C71" s="67">
        <f>COUNTIF(G12:G31,"SI")</f>
        <v>0</v>
      </c>
      <c r="D71" s="67">
        <f>COUNTIF(G49:G68,"SI")</f>
        <v>0</v>
      </c>
      <c r="E71" s="64"/>
      <c r="F71" s="65"/>
      <c r="G71" s="110" t="str">
        <f>IF(L69&lt;2000,"ATTENZIONE: IMPORTO INFERIORE AL MININO AMMISSIBILE"," ")</f>
        <v>ATTENZIONE: IMPORTO INFERIORE AL MININO AMMISSIBILE</v>
      </c>
      <c r="H71" s="110"/>
      <c r="I71" s="110"/>
      <c r="J71" s="110"/>
      <c r="K71" s="110"/>
      <c r="L71" s="110"/>
    </row>
    <row r="72" spans="1:13" ht="41" customHeight="1" thickBot="1" x14ac:dyDescent="0.25">
      <c r="B72" s="57"/>
      <c r="C72" s="66" t="s">
        <v>23</v>
      </c>
      <c r="D72" s="15"/>
      <c r="E72" s="16"/>
      <c r="F72" s="57"/>
      <c r="G72" s="66" t="s">
        <v>24</v>
      </c>
      <c r="H72" s="17"/>
      <c r="I72" s="18"/>
      <c r="J72" s="19"/>
      <c r="K72" s="20"/>
      <c r="L72" s="65"/>
      <c r="M72" s="68">
        <f>SUM(J49:J68)</f>
        <v>0</v>
      </c>
    </row>
    <row r="73" spans="1:13" x14ac:dyDescent="0.2">
      <c r="B73" s="57"/>
      <c r="C73" s="57"/>
      <c r="F73" s="57"/>
    </row>
    <row r="76" spans="1:13" x14ac:dyDescent="0.2">
      <c r="I76" s="69"/>
    </row>
  </sheetData>
  <sheetProtection algorithmName="SHA-512" hashValue="fNH4kYVLr9pwV9gcz3CkK3cThMHhf+dzVXrW/HuRoqAfqqIPe3qvWfQxIOTv+VYDwcePyGgHmwiSgVIZ42xY8Q==" saltValue="GMBp5Dho9nUERBNq+vSnrA==" spinCount="100000" sheet="1" objects="1" scenarios="1"/>
  <mergeCells count="16">
    <mergeCell ref="B33:E33"/>
    <mergeCell ref="G33:L33"/>
    <mergeCell ref="K2:L2"/>
    <mergeCell ref="C4:G4"/>
    <mergeCell ref="J4:M4"/>
    <mergeCell ref="B6:M6"/>
    <mergeCell ref="A10:L10"/>
    <mergeCell ref="B70:E70"/>
    <mergeCell ref="G70:L70"/>
    <mergeCell ref="G71:L71"/>
    <mergeCell ref="G34:L34"/>
    <mergeCell ref="K39:L39"/>
    <mergeCell ref="C41:G41"/>
    <mergeCell ref="J41:M41"/>
    <mergeCell ref="B43:M43"/>
    <mergeCell ref="A47:L47"/>
  </mergeCells>
  <conditionalFormatting sqref="B33">
    <cfRule type="containsErrors" dxfId="9" priority="5">
      <formula>ISERROR(B33)</formula>
    </cfRule>
  </conditionalFormatting>
  <conditionalFormatting sqref="B70">
    <cfRule type="containsErrors" dxfId="8" priority="2">
      <formula>ISERROR(B70)</formula>
    </cfRule>
  </conditionalFormatting>
  <conditionalFormatting sqref="G33">
    <cfRule type="containsErrors" dxfId="7" priority="6">
      <formula>ISERROR(G33)</formula>
    </cfRule>
  </conditionalFormatting>
  <conditionalFormatting sqref="G70">
    <cfRule type="containsErrors" dxfId="6" priority="3">
      <formula>ISERROR(G70)</formula>
    </cfRule>
  </conditionalFormatting>
  <conditionalFormatting sqref="J32">
    <cfRule type="cellIs" dxfId="5" priority="4" operator="greaterThan">
      <formula>200</formula>
    </cfRule>
  </conditionalFormatting>
  <conditionalFormatting sqref="J69">
    <cfRule type="cellIs" dxfId="4" priority="1" operator="greaterThan">
      <formula>200</formula>
    </cfRule>
  </conditionalFormatting>
  <dataValidations count="1">
    <dataValidation type="list" showInputMessage="1" showErrorMessage="1" sqref="F12:G31 F49:G68" xr:uid="{30C1B8D1-F0A0-EB46-A900-53478EDA8270}">
      <formula1>$V$12:$V$14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8FA73-D580-0D45-86D4-D9D757B52FBE}">
  <dimension ref="A1:N71"/>
  <sheetViews>
    <sheetView workbookViewId="0">
      <selection activeCell="L56" sqref="L56"/>
    </sheetView>
  </sheetViews>
  <sheetFormatPr baseColWidth="10" defaultColWidth="11.1640625" defaultRowHeight="16" x14ac:dyDescent="0.2"/>
  <cols>
    <col min="1" max="1" width="13.1640625" customWidth="1"/>
    <col min="2" max="2" width="43.1640625" customWidth="1"/>
    <col min="3" max="3" width="10.6640625" customWidth="1"/>
    <col min="6" max="6" width="19.5" customWidth="1"/>
    <col min="7" max="7" width="12.6640625" customWidth="1"/>
    <col min="8" max="8" width="15" customWidth="1"/>
    <col min="9" max="9" width="21.1640625" customWidth="1"/>
    <col min="10" max="11" width="13.5" customWidth="1"/>
    <col min="12" max="12" width="16.6640625" customWidth="1"/>
    <col min="13" max="13" width="13.6640625" customWidth="1"/>
    <col min="14" max="14" width="14.83203125" bestFit="1" customWidth="1"/>
  </cols>
  <sheetData>
    <row r="1" spans="1:14" ht="12" customHeight="1" thickBot="1" x14ac:dyDescent="0.25"/>
    <row r="2" spans="1:14" ht="23" thickBot="1" x14ac:dyDescent="0.25">
      <c r="A2" s="121" t="s">
        <v>28</v>
      </c>
      <c r="B2" s="121"/>
      <c r="C2" s="121"/>
      <c r="D2" s="121"/>
      <c r="E2" s="121"/>
      <c r="G2" s="70"/>
      <c r="H2" s="71" t="s">
        <v>29</v>
      </c>
      <c r="I2" s="122"/>
      <c r="J2" s="123"/>
      <c r="K2" s="124"/>
      <c r="M2" s="72" t="s">
        <v>30</v>
      </c>
      <c r="N2" s="73"/>
    </row>
    <row r="3" spans="1:14" ht="17" thickBo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21" thickBot="1" x14ac:dyDescent="0.25">
      <c r="A4" s="74" t="s">
        <v>31</v>
      </c>
      <c r="B4" s="113">
        <f>'CME SOSTEGNO'!C4</f>
        <v>0</v>
      </c>
      <c r="C4" s="114"/>
      <c r="D4" s="114"/>
      <c r="E4" s="115"/>
      <c r="F4" s="74"/>
      <c r="G4" s="74" t="s">
        <v>3</v>
      </c>
      <c r="H4" s="113">
        <f>'CME SOSTEGNO'!J4</f>
        <v>0</v>
      </c>
      <c r="I4" s="114"/>
      <c r="J4" s="114"/>
      <c r="K4" s="115"/>
      <c r="N4" s="25"/>
    </row>
    <row r="5" spans="1:14" ht="9" customHeight="1" thickBot="1" x14ac:dyDescent="0.25">
      <c r="A5" s="29"/>
      <c r="B5" s="75"/>
      <c r="C5" s="32"/>
      <c r="D5" s="32"/>
      <c r="E5" s="75"/>
      <c r="F5" s="29"/>
      <c r="G5" s="29"/>
      <c r="H5" s="29"/>
      <c r="I5" s="29"/>
      <c r="J5" s="22"/>
      <c r="K5" s="22"/>
      <c r="L5" s="25"/>
      <c r="M5" s="25"/>
      <c r="N5" s="25"/>
    </row>
    <row r="6" spans="1:14" ht="48" customHeight="1" thickBot="1" x14ac:dyDescent="0.25">
      <c r="A6" s="76" t="s">
        <v>32</v>
      </c>
      <c r="B6" s="116" t="s">
        <v>33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8"/>
    </row>
    <row r="7" spans="1:14" ht="17" thickBot="1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17" thickBot="1" x14ac:dyDescent="0.25">
      <c r="A8" s="40" t="s">
        <v>34</v>
      </c>
      <c r="B8" s="77"/>
      <c r="C8" s="77"/>
      <c r="D8" s="78"/>
      <c r="E8" s="39">
        <v>105</v>
      </c>
      <c r="F8" s="79"/>
      <c r="G8" s="40" t="s">
        <v>6</v>
      </c>
      <c r="H8" s="77"/>
      <c r="I8" s="77"/>
      <c r="J8" s="36"/>
      <c r="K8" s="36"/>
      <c r="L8" s="39">
        <f>E8*70%</f>
        <v>73.5</v>
      </c>
      <c r="M8" s="25"/>
      <c r="N8" s="25"/>
    </row>
    <row r="9" spans="1:14" ht="17" thickBot="1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ht="25" thickBot="1" x14ac:dyDescent="0.25">
      <c r="A10" s="128" t="s">
        <v>35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30"/>
    </row>
    <row r="11" spans="1:14" ht="102" x14ac:dyDescent="0.2">
      <c r="A11" s="80" t="s">
        <v>36</v>
      </c>
      <c r="B11" s="43" t="s">
        <v>10</v>
      </c>
      <c r="C11" s="43" t="s">
        <v>11</v>
      </c>
      <c r="D11" s="43" t="s">
        <v>12</v>
      </c>
      <c r="E11" s="43" t="s">
        <v>13</v>
      </c>
      <c r="F11" s="43" t="s">
        <v>14</v>
      </c>
      <c r="G11" s="43" t="s">
        <v>15</v>
      </c>
      <c r="H11" s="43" t="s">
        <v>37</v>
      </c>
      <c r="I11" s="43" t="s">
        <v>38</v>
      </c>
      <c r="J11" s="43" t="s">
        <v>39</v>
      </c>
      <c r="K11" s="43" t="s">
        <v>40</v>
      </c>
      <c r="L11" s="43" t="s">
        <v>41</v>
      </c>
      <c r="M11" s="43" t="s">
        <v>19</v>
      </c>
      <c r="N11" s="81" t="s">
        <v>20</v>
      </c>
    </row>
    <row r="12" spans="1:14" ht="23" customHeight="1" x14ac:dyDescent="0.2">
      <c r="A12" s="82">
        <v>1</v>
      </c>
      <c r="B12" s="83">
        <f>'CME SOSTEGNO'!B12</f>
        <v>1</v>
      </c>
      <c r="C12" s="83">
        <f>'CME SOSTEGNO'!C12</f>
        <v>0</v>
      </c>
      <c r="D12" s="83">
        <f>'CME SOSTEGNO'!D12</f>
        <v>0</v>
      </c>
      <c r="E12" s="83">
        <f>'CME SOSTEGNO'!E12</f>
        <v>0</v>
      </c>
      <c r="F12" s="83">
        <f>'CME SOSTEGNO'!F12</f>
        <v>0</v>
      </c>
      <c r="G12" s="83">
        <f>'CME SOSTEGNO'!G12</f>
        <v>0</v>
      </c>
      <c r="H12" s="84">
        <f>'CME SOSTEGNO'!J12</f>
        <v>0</v>
      </c>
      <c r="I12" s="23">
        <f>H12</f>
        <v>0</v>
      </c>
      <c r="J12" s="4">
        <f>'CME SOSTEGNO'!H12</f>
        <v>0</v>
      </c>
      <c r="K12" s="4">
        <f>'CME SOSTEGNO'!I12</f>
        <v>0</v>
      </c>
      <c r="L12" s="84">
        <f>ROUND(J12*K12,2)</f>
        <v>0</v>
      </c>
      <c r="M12" s="85">
        <f t="shared" ref="M12:M31" si="0">L12*$E$8</f>
        <v>0</v>
      </c>
      <c r="N12" s="86">
        <f t="shared" ref="N12:N31" si="1">L12*$L$8</f>
        <v>0</v>
      </c>
    </row>
    <row r="13" spans="1:14" ht="23" customHeight="1" x14ac:dyDescent="0.2">
      <c r="A13" s="82">
        <v>2</v>
      </c>
      <c r="B13" s="83">
        <f>'CME SOSTEGNO'!B13</f>
        <v>0</v>
      </c>
      <c r="C13" s="83">
        <f>'CME SOSTEGNO'!C13</f>
        <v>0</v>
      </c>
      <c r="D13" s="83">
        <f>'CME SOSTEGNO'!D13</f>
        <v>0</v>
      </c>
      <c r="E13" s="83">
        <f>'CME SOSTEGNO'!E13</f>
        <v>0</v>
      </c>
      <c r="F13" s="83">
        <f>'CME SOSTEGNO'!F13</f>
        <v>0</v>
      </c>
      <c r="G13" s="83">
        <f>'CME SOSTEGNO'!G13</f>
        <v>0</v>
      </c>
      <c r="H13" s="84">
        <f>'CME SOSTEGNO'!J13</f>
        <v>0</v>
      </c>
      <c r="I13" s="23">
        <f t="shared" ref="I13:I31" si="2">H13</f>
        <v>0</v>
      </c>
      <c r="J13" s="4">
        <f>'CME SOSTEGNO'!H13</f>
        <v>0</v>
      </c>
      <c r="K13" s="4">
        <f>'CME SOSTEGNO'!I13</f>
        <v>0</v>
      </c>
      <c r="L13" s="84">
        <f t="shared" ref="L13:L31" si="3">ROUND(J13*K13,2)</f>
        <v>0</v>
      </c>
      <c r="M13" s="85">
        <f t="shared" si="0"/>
        <v>0</v>
      </c>
      <c r="N13" s="86">
        <f t="shared" si="1"/>
        <v>0</v>
      </c>
    </row>
    <row r="14" spans="1:14" ht="23" customHeight="1" x14ac:dyDescent="0.2">
      <c r="A14" s="82">
        <v>3</v>
      </c>
      <c r="B14" s="83">
        <f>'CME SOSTEGNO'!B14</f>
        <v>0</v>
      </c>
      <c r="C14" s="83">
        <f>'CME SOSTEGNO'!C14</f>
        <v>0</v>
      </c>
      <c r="D14" s="83">
        <f>'CME SOSTEGNO'!D14</f>
        <v>0</v>
      </c>
      <c r="E14" s="83">
        <f>'CME SOSTEGNO'!E14</f>
        <v>0</v>
      </c>
      <c r="F14" s="83">
        <f>'CME SOSTEGNO'!F14</f>
        <v>0</v>
      </c>
      <c r="G14" s="83">
        <f>'CME SOSTEGNO'!G14</f>
        <v>0</v>
      </c>
      <c r="H14" s="84">
        <f>'CME SOSTEGNO'!J14</f>
        <v>0</v>
      </c>
      <c r="I14" s="23">
        <f t="shared" si="2"/>
        <v>0</v>
      </c>
      <c r="J14" s="4">
        <f>'CME SOSTEGNO'!H14</f>
        <v>0</v>
      </c>
      <c r="K14" s="4">
        <f>'CME SOSTEGNO'!I14</f>
        <v>0</v>
      </c>
      <c r="L14" s="84">
        <f t="shared" si="3"/>
        <v>0</v>
      </c>
      <c r="M14" s="85">
        <f t="shared" si="0"/>
        <v>0</v>
      </c>
      <c r="N14" s="86">
        <f t="shared" si="1"/>
        <v>0</v>
      </c>
    </row>
    <row r="15" spans="1:14" ht="23" customHeight="1" x14ac:dyDescent="0.2">
      <c r="A15" s="82">
        <v>4</v>
      </c>
      <c r="B15" s="83">
        <f>'CME SOSTEGNO'!B15</f>
        <v>0</v>
      </c>
      <c r="C15" s="83">
        <f>'CME SOSTEGNO'!C15</f>
        <v>0</v>
      </c>
      <c r="D15" s="83">
        <f>'CME SOSTEGNO'!D15</f>
        <v>0</v>
      </c>
      <c r="E15" s="83">
        <f>'CME SOSTEGNO'!E15</f>
        <v>0</v>
      </c>
      <c r="F15" s="83">
        <f>'CME SOSTEGNO'!F15</f>
        <v>0</v>
      </c>
      <c r="G15" s="83">
        <f>'CME SOSTEGNO'!G15</f>
        <v>0</v>
      </c>
      <c r="H15" s="84">
        <f>'CME SOSTEGNO'!J15</f>
        <v>0</v>
      </c>
      <c r="I15" s="23">
        <f t="shared" si="2"/>
        <v>0</v>
      </c>
      <c r="J15" s="4">
        <f>'CME SOSTEGNO'!H15</f>
        <v>0</v>
      </c>
      <c r="K15" s="4">
        <f>'CME SOSTEGNO'!I15</f>
        <v>0</v>
      </c>
      <c r="L15" s="84">
        <f t="shared" si="3"/>
        <v>0</v>
      </c>
      <c r="M15" s="85">
        <f t="shared" si="0"/>
        <v>0</v>
      </c>
      <c r="N15" s="86">
        <f t="shared" si="1"/>
        <v>0</v>
      </c>
    </row>
    <row r="16" spans="1:14" ht="23" customHeight="1" x14ac:dyDescent="0.2">
      <c r="A16" s="82">
        <v>5</v>
      </c>
      <c r="B16" s="83">
        <f>'CME SOSTEGNO'!B16</f>
        <v>0</v>
      </c>
      <c r="C16" s="83">
        <f>'CME SOSTEGNO'!C16</f>
        <v>0</v>
      </c>
      <c r="D16" s="83">
        <f>'CME SOSTEGNO'!D16</f>
        <v>0</v>
      </c>
      <c r="E16" s="83">
        <f>'CME SOSTEGNO'!E16</f>
        <v>0</v>
      </c>
      <c r="F16" s="83">
        <f>'CME SOSTEGNO'!F16</f>
        <v>0</v>
      </c>
      <c r="G16" s="83">
        <f>'CME SOSTEGNO'!G16</f>
        <v>0</v>
      </c>
      <c r="H16" s="84">
        <f>'CME SOSTEGNO'!J16</f>
        <v>0</v>
      </c>
      <c r="I16" s="23">
        <f t="shared" si="2"/>
        <v>0</v>
      </c>
      <c r="J16" s="4">
        <f>'CME SOSTEGNO'!H16</f>
        <v>0</v>
      </c>
      <c r="K16" s="4">
        <f>'CME SOSTEGNO'!I16</f>
        <v>0</v>
      </c>
      <c r="L16" s="84">
        <f t="shared" si="3"/>
        <v>0</v>
      </c>
      <c r="M16" s="85">
        <f t="shared" si="0"/>
        <v>0</v>
      </c>
      <c r="N16" s="86">
        <f t="shared" si="1"/>
        <v>0</v>
      </c>
    </row>
    <row r="17" spans="1:14" ht="23" customHeight="1" x14ac:dyDescent="0.2">
      <c r="A17" s="82">
        <v>6</v>
      </c>
      <c r="B17" s="83">
        <f>'CME SOSTEGNO'!B17</f>
        <v>0</v>
      </c>
      <c r="C17" s="83">
        <f>'CME SOSTEGNO'!C17</f>
        <v>0</v>
      </c>
      <c r="D17" s="83">
        <f>'CME SOSTEGNO'!D17</f>
        <v>0</v>
      </c>
      <c r="E17" s="83">
        <f>'CME SOSTEGNO'!E17</f>
        <v>0</v>
      </c>
      <c r="F17" s="83">
        <f>'CME SOSTEGNO'!F17</f>
        <v>0</v>
      </c>
      <c r="G17" s="83">
        <f>'CME SOSTEGNO'!G17</f>
        <v>0</v>
      </c>
      <c r="H17" s="84">
        <f>'CME SOSTEGNO'!J17</f>
        <v>0</v>
      </c>
      <c r="I17" s="23">
        <f t="shared" si="2"/>
        <v>0</v>
      </c>
      <c r="J17" s="4">
        <f>'CME SOSTEGNO'!H17</f>
        <v>0</v>
      </c>
      <c r="K17" s="4">
        <f>'CME SOSTEGNO'!I17</f>
        <v>0</v>
      </c>
      <c r="L17" s="84">
        <f t="shared" si="3"/>
        <v>0</v>
      </c>
      <c r="M17" s="85">
        <f t="shared" si="0"/>
        <v>0</v>
      </c>
      <c r="N17" s="86">
        <f t="shared" si="1"/>
        <v>0</v>
      </c>
    </row>
    <row r="18" spans="1:14" ht="23" customHeight="1" x14ac:dyDescent="0.2">
      <c r="A18" s="82">
        <v>7</v>
      </c>
      <c r="B18" s="83">
        <f>'CME SOSTEGNO'!B18</f>
        <v>0</v>
      </c>
      <c r="C18" s="83">
        <f>'CME SOSTEGNO'!C18</f>
        <v>0</v>
      </c>
      <c r="D18" s="83">
        <f>'CME SOSTEGNO'!D18</f>
        <v>0</v>
      </c>
      <c r="E18" s="83">
        <f>'CME SOSTEGNO'!E18</f>
        <v>0</v>
      </c>
      <c r="F18" s="83">
        <f>'CME SOSTEGNO'!F18</f>
        <v>0</v>
      </c>
      <c r="G18" s="83">
        <f>'CME SOSTEGNO'!G18</f>
        <v>0</v>
      </c>
      <c r="H18" s="84">
        <f>'CME SOSTEGNO'!J18</f>
        <v>0</v>
      </c>
      <c r="I18" s="23">
        <f t="shared" si="2"/>
        <v>0</v>
      </c>
      <c r="J18" s="4">
        <f>'CME SOSTEGNO'!H18</f>
        <v>0</v>
      </c>
      <c r="K18" s="4">
        <f>'CME SOSTEGNO'!I18</f>
        <v>0</v>
      </c>
      <c r="L18" s="84">
        <f t="shared" si="3"/>
        <v>0</v>
      </c>
      <c r="M18" s="85">
        <f t="shared" si="0"/>
        <v>0</v>
      </c>
      <c r="N18" s="86">
        <f t="shared" si="1"/>
        <v>0</v>
      </c>
    </row>
    <row r="19" spans="1:14" ht="23" customHeight="1" x14ac:dyDescent="0.2">
      <c r="A19" s="82">
        <v>8</v>
      </c>
      <c r="B19" s="83">
        <f>'CME SOSTEGNO'!B19</f>
        <v>0</v>
      </c>
      <c r="C19" s="83">
        <f>'CME SOSTEGNO'!C19</f>
        <v>0</v>
      </c>
      <c r="D19" s="83">
        <f>'CME SOSTEGNO'!D19</f>
        <v>0</v>
      </c>
      <c r="E19" s="83">
        <f>'CME SOSTEGNO'!E19</f>
        <v>0</v>
      </c>
      <c r="F19" s="83">
        <f>'CME SOSTEGNO'!F19</f>
        <v>0</v>
      </c>
      <c r="G19" s="83">
        <f>'CME SOSTEGNO'!G19</f>
        <v>0</v>
      </c>
      <c r="H19" s="84">
        <f>'CME SOSTEGNO'!J19</f>
        <v>0</v>
      </c>
      <c r="I19" s="23">
        <f t="shared" si="2"/>
        <v>0</v>
      </c>
      <c r="J19" s="4">
        <f>'CME SOSTEGNO'!H19</f>
        <v>0</v>
      </c>
      <c r="K19" s="4">
        <f>'CME SOSTEGNO'!I19</f>
        <v>0</v>
      </c>
      <c r="L19" s="84">
        <f t="shared" si="3"/>
        <v>0</v>
      </c>
      <c r="M19" s="85">
        <f t="shared" si="0"/>
        <v>0</v>
      </c>
      <c r="N19" s="86">
        <f t="shared" si="1"/>
        <v>0</v>
      </c>
    </row>
    <row r="20" spans="1:14" ht="23" customHeight="1" x14ac:dyDescent="0.2">
      <c r="A20" s="82">
        <v>9</v>
      </c>
      <c r="B20" s="83">
        <f>'CME SOSTEGNO'!B20</f>
        <v>0</v>
      </c>
      <c r="C20" s="83">
        <f>'CME SOSTEGNO'!C20</f>
        <v>0</v>
      </c>
      <c r="D20" s="83">
        <f>'CME SOSTEGNO'!D20</f>
        <v>0</v>
      </c>
      <c r="E20" s="83">
        <f>'CME SOSTEGNO'!E20</f>
        <v>0</v>
      </c>
      <c r="F20" s="83">
        <f>'CME SOSTEGNO'!F20</f>
        <v>0</v>
      </c>
      <c r="G20" s="83">
        <f>'CME SOSTEGNO'!G20</f>
        <v>0</v>
      </c>
      <c r="H20" s="84">
        <f>'CME SOSTEGNO'!J20</f>
        <v>0</v>
      </c>
      <c r="I20" s="23">
        <f t="shared" si="2"/>
        <v>0</v>
      </c>
      <c r="J20" s="4">
        <f>'CME SOSTEGNO'!H20</f>
        <v>0</v>
      </c>
      <c r="K20" s="4">
        <f>'CME SOSTEGNO'!I20</f>
        <v>0</v>
      </c>
      <c r="L20" s="84">
        <f t="shared" si="3"/>
        <v>0</v>
      </c>
      <c r="M20" s="85">
        <f t="shared" si="0"/>
        <v>0</v>
      </c>
      <c r="N20" s="86">
        <f t="shared" si="1"/>
        <v>0</v>
      </c>
    </row>
    <row r="21" spans="1:14" ht="23" customHeight="1" x14ac:dyDescent="0.2">
      <c r="A21" s="82">
        <v>10</v>
      </c>
      <c r="B21" s="83">
        <f>'CME SOSTEGNO'!B21</f>
        <v>0</v>
      </c>
      <c r="C21" s="83">
        <f>'CME SOSTEGNO'!C21</f>
        <v>0</v>
      </c>
      <c r="D21" s="83">
        <f>'CME SOSTEGNO'!D21</f>
        <v>0</v>
      </c>
      <c r="E21" s="83">
        <f>'CME SOSTEGNO'!E21</f>
        <v>0</v>
      </c>
      <c r="F21" s="83">
        <f>'CME SOSTEGNO'!F21</f>
        <v>0</v>
      </c>
      <c r="G21" s="83">
        <f>'CME SOSTEGNO'!G21</f>
        <v>0</v>
      </c>
      <c r="H21" s="84">
        <f>'CME SOSTEGNO'!J21</f>
        <v>0</v>
      </c>
      <c r="I21" s="23">
        <f t="shared" si="2"/>
        <v>0</v>
      </c>
      <c r="J21" s="4">
        <f>'CME SOSTEGNO'!H21</f>
        <v>0</v>
      </c>
      <c r="K21" s="4">
        <f>'CME SOSTEGNO'!I21</f>
        <v>0</v>
      </c>
      <c r="L21" s="84">
        <f t="shared" si="3"/>
        <v>0</v>
      </c>
      <c r="M21" s="85">
        <f t="shared" si="0"/>
        <v>0</v>
      </c>
      <c r="N21" s="86">
        <f t="shared" si="1"/>
        <v>0</v>
      </c>
    </row>
    <row r="22" spans="1:14" ht="23" customHeight="1" x14ac:dyDescent="0.2">
      <c r="A22" s="82">
        <v>11</v>
      </c>
      <c r="B22" s="83">
        <f>'CME SOSTEGNO'!B22</f>
        <v>0</v>
      </c>
      <c r="C22" s="83">
        <f>'CME SOSTEGNO'!C22</f>
        <v>0</v>
      </c>
      <c r="D22" s="83">
        <f>'CME SOSTEGNO'!D22</f>
        <v>0</v>
      </c>
      <c r="E22" s="83">
        <f>'CME SOSTEGNO'!E22</f>
        <v>0</v>
      </c>
      <c r="F22" s="83">
        <f>'CME SOSTEGNO'!F22</f>
        <v>0</v>
      </c>
      <c r="G22" s="83">
        <f>'CME SOSTEGNO'!G22</f>
        <v>0</v>
      </c>
      <c r="H22" s="84">
        <f>'CME SOSTEGNO'!J22</f>
        <v>0</v>
      </c>
      <c r="I22" s="23">
        <f t="shared" si="2"/>
        <v>0</v>
      </c>
      <c r="J22" s="4">
        <f>'CME SOSTEGNO'!H22</f>
        <v>0</v>
      </c>
      <c r="K22" s="4">
        <f>'CME SOSTEGNO'!I22</f>
        <v>0</v>
      </c>
      <c r="L22" s="84">
        <f t="shared" si="3"/>
        <v>0</v>
      </c>
      <c r="M22" s="85">
        <f t="shared" si="0"/>
        <v>0</v>
      </c>
      <c r="N22" s="86">
        <f t="shared" si="1"/>
        <v>0</v>
      </c>
    </row>
    <row r="23" spans="1:14" ht="23" customHeight="1" x14ac:dyDescent="0.2">
      <c r="A23" s="82">
        <v>12</v>
      </c>
      <c r="B23" s="83">
        <f>'CME SOSTEGNO'!B23</f>
        <v>0</v>
      </c>
      <c r="C23" s="83">
        <f>'CME SOSTEGNO'!C23</f>
        <v>0</v>
      </c>
      <c r="D23" s="83">
        <f>'CME SOSTEGNO'!D23</f>
        <v>0</v>
      </c>
      <c r="E23" s="83">
        <f>'CME SOSTEGNO'!E23</f>
        <v>0</v>
      </c>
      <c r="F23" s="83">
        <f>'CME SOSTEGNO'!F23</f>
        <v>0</v>
      </c>
      <c r="G23" s="83">
        <f>'CME SOSTEGNO'!G23</f>
        <v>0</v>
      </c>
      <c r="H23" s="84">
        <f>'CME SOSTEGNO'!J23</f>
        <v>0</v>
      </c>
      <c r="I23" s="23">
        <f t="shared" si="2"/>
        <v>0</v>
      </c>
      <c r="J23" s="4">
        <f>'CME SOSTEGNO'!H23</f>
        <v>0</v>
      </c>
      <c r="K23" s="4">
        <f>'CME SOSTEGNO'!I23</f>
        <v>0</v>
      </c>
      <c r="L23" s="84">
        <f t="shared" si="3"/>
        <v>0</v>
      </c>
      <c r="M23" s="85">
        <f t="shared" si="0"/>
        <v>0</v>
      </c>
      <c r="N23" s="86">
        <f t="shared" si="1"/>
        <v>0</v>
      </c>
    </row>
    <row r="24" spans="1:14" ht="23" customHeight="1" x14ac:dyDescent="0.2">
      <c r="A24" s="82">
        <v>13</v>
      </c>
      <c r="B24" s="83">
        <f>'CME SOSTEGNO'!B24</f>
        <v>0</v>
      </c>
      <c r="C24" s="83">
        <f>'CME SOSTEGNO'!C24</f>
        <v>0</v>
      </c>
      <c r="D24" s="83">
        <f>'CME SOSTEGNO'!D24</f>
        <v>0</v>
      </c>
      <c r="E24" s="83">
        <f>'CME SOSTEGNO'!E24</f>
        <v>0</v>
      </c>
      <c r="F24" s="83">
        <f>'CME SOSTEGNO'!F24</f>
        <v>0</v>
      </c>
      <c r="G24" s="83">
        <f>'CME SOSTEGNO'!G24</f>
        <v>0</v>
      </c>
      <c r="H24" s="84">
        <f>'CME SOSTEGNO'!J24</f>
        <v>0</v>
      </c>
      <c r="I24" s="23">
        <f t="shared" si="2"/>
        <v>0</v>
      </c>
      <c r="J24" s="4">
        <f>'CME SOSTEGNO'!H24</f>
        <v>0</v>
      </c>
      <c r="K24" s="4">
        <f>'CME SOSTEGNO'!I24</f>
        <v>0</v>
      </c>
      <c r="L24" s="84">
        <f t="shared" si="3"/>
        <v>0</v>
      </c>
      <c r="M24" s="85">
        <f t="shared" si="0"/>
        <v>0</v>
      </c>
      <c r="N24" s="86">
        <f t="shared" si="1"/>
        <v>0</v>
      </c>
    </row>
    <row r="25" spans="1:14" ht="23" customHeight="1" x14ac:dyDescent="0.2">
      <c r="A25" s="82">
        <v>14</v>
      </c>
      <c r="B25" s="83">
        <f>'CME SOSTEGNO'!B25</f>
        <v>0</v>
      </c>
      <c r="C25" s="83">
        <f>'CME SOSTEGNO'!C25</f>
        <v>0</v>
      </c>
      <c r="D25" s="83">
        <f>'CME SOSTEGNO'!D25</f>
        <v>0</v>
      </c>
      <c r="E25" s="83">
        <f>'CME SOSTEGNO'!E25</f>
        <v>0</v>
      </c>
      <c r="F25" s="83">
        <f>'CME SOSTEGNO'!F25</f>
        <v>0</v>
      </c>
      <c r="G25" s="83">
        <f>'CME SOSTEGNO'!G25</f>
        <v>0</v>
      </c>
      <c r="H25" s="84">
        <f>'CME SOSTEGNO'!J25</f>
        <v>0</v>
      </c>
      <c r="I25" s="23">
        <f t="shared" si="2"/>
        <v>0</v>
      </c>
      <c r="J25" s="4">
        <f>'CME SOSTEGNO'!H25</f>
        <v>0</v>
      </c>
      <c r="K25" s="4">
        <f>'CME SOSTEGNO'!I25</f>
        <v>0</v>
      </c>
      <c r="L25" s="84">
        <f t="shared" si="3"/>
        <v>0</v>
      </c>
      <c r="M25" s="85">
        <f t="shared" si="0"/>
        <v>0</v>
      </c>
      <c r="N25" s="86">
        <f t="shared" si="1"/>
        <v>0</v>
      </c>
    </row>
    <row r="26" spans="1:14" ht="23" customHeight="1" x14ac:dyDescent="0.2">
      <c r="A26" s="82">
        <v>15</v>
      </c>
      <c r="B26" s="83">
        <f>'CME SOSTEGNO'!B26</f>
        <v>0</v>
      </c>
      <c r="C26" s="83">
        <f>'CME SOSTEGNO'!C26</f>
        <v>0</v>
      </c>
      <c r="D26" s="83">
        <f>'CME SOSTEGNO'!D26</f>
        <v>0</v>
      </c>
      <c r="E26" s="83">
        <f>'CME SOSTEGNO'!E26</f>
        <v>0</v>
      </c>
      <c r="F26" s="83">
        <f>'CME SOSTEGNO'!F26</f>
        <v>0</v>
      </c>
      <c r="G26" s="83">
        <f>'CME SOSTEGNO'!G26</f>
        <v>0</v>
      </c>
      <c r="H26" s="84">
        <f>'CME SOSTEGNO'!J26</f>
        <v>0</v>
      </c>
      <c r="I26" s="23">
        <f t="shared" si="2"/>
        <v>0</v>
      </c>
      <c r="J26" s="4">
        <f>'CME SOSTEGNO'!H26</f>
        <v>0</v>
      </c>
      <c r="K26" s="4">
        <f>'CME SOSTEGNO'!I26</f>
        <v>0</v>
      </c>
      <c r="L26" s="84">
        <f t="shared" si="3"/>
        <v>0</v>
      </c>
      <c r="M26" s="85">
        <f t="shared" si="0"/>
        <v>0</v>
      </c>
      <c r="N26" s="86">
        <f t="shared" si="1"/>
        <v>0</v>
      </c>
    </row>
    <row r="27" spans="1:14" ht="23" customHeight="1" x14ac:dyDescent="0.2">
      <c r="A27" s="82">
        <v>16</v>
      </c>
      <c r="B27" s="83">
        <f>'CME SOSTEGNO'!B27</f>
        <v>0</v>
      </c>
      <c r="C27" s="83">
        <f>'CME SOSTEGNO'!C27</f>
        <v>0</v>
      </c>
      <c r="D27" s="83">
        <f>'CME SOSTEGNO'!D27</f>
        <v>0</v>
      </c>
      <c r="E27" s="83">
        <f>'CME SOSTEGNO'!E27</f>
        <v>0</v>
      </c>
      <c r="F27" s="83">
        <f>'CME SOSTEGNO'!F27</f>
        <v>0</v>
      </c>
      <c r="G27" s="83">
        <f>'CME SOSTEGNO'!G27</f>
        <v>0</v>
      </c>
      <c r="H27" s="84">
        <f>'CME SOSTEGNO'!J27</f>
        <v>0</v>
      </c>
      <c r="I27" s="23">
        <f t="shared" si="2"/>
        <v>0</v>
      </c>
      <c r="J27" s="4">
        <f>'CME SOSTEGNO'!H27</f>
        <v>0</v>
      </c>
      <c r="K27" s="4">
        <f>'CME SOSTEGNO'!I27</f>
        <v>0</v>
      </c>
      <c r="L27" s="84">
        <f t="shared" si="3"/>
        <v>0</v>
      </c>
      <c r="M27" s="85">
        <f t="shared" si="0"/>
        <v>0</v>
      </c>
      <c r="N27" s="86">
        <f t="shared" si="1"/>
        <v>0</v>
      </c>
    </row>
    <row r="28" spans="1:14" ht="23" customHeight="1" x14ac:dyDescent="0.2">
      <c r="A28" s="82">
        <v>17</v>
      </c>
      <c r="B28" s="83">
        <f>'CME SOSTEGNO'!B28</f>
        <v>0</v>
      </c>
      <c r="C28" s="83">
        <f>'CME SOSTEGNO'!C28</f>
        <v>0</v>
      </c>
      <c r="D28" s="83">
        <f>'CME SOSTEGNO'!D28</f>
        <v>0</v>
      </c>
      <c r="E28" s="83">
        <f>'CME SOSTEGNO'!E28</f>
        <v>0</v>
      </c>
      <c r="F28" s="83">
        <f>'CME SOSTEGNO'!F28</f>
        <v>0</v>
      </c>
      <c r="G28" s="83">
        <f>'CME SOSTEGNO'!G28</f>
        <v>0</v>
      </c>
      <c r="H28" s="84">
        <f>'CME SOSTEGNO'!J28</f>
        <v>0</v>
      </c>
      <c r="I28" s="23">
        <f t="shared" si="2"/>
        <v>0</v>
      </c>
      <c r="J28" s="4">
        <f>'CME SOSTEGNO'!H28</f>
        <v>0</v>
      </c>
      <c r="K28" s="4">
        <f>'CME SOSTEGNO'!I28</f>
        <v>0</v>
      </c>
      <c r="L28" s="84">
        <f t="shared" si="3"/>
        <v>0</v>
      </c>
      <c r="M28" s="85">
        <f t="shared" si="0"/>
        <v>0</v>
      </c>
      <c r="N28" s="86">
        <f t="shared" si="1"/>
        <v>0</v>
      </c>
    </row>
    <row r="29" spans="1:14" ht="23" customHeight="1" x14ac:dyDescent="0.2">
      <c r="A29" s="82">
        <v>18</v>
      </c>
      <c r="B29" s="83">
        <f>'CME SOSTEGNO'!B29</f>
        <v>0</v>
      </c>
      <c r="C29" s="83">
        <f>'CME SOSTEGNO'!C29</f>
        <v>0</v>
      </c>
      <c r="D29" s="83">
        <f>'CME SOSTEGNO'!D29</f>
        <v>0</v>
      </c>
      <c r="E29" s="83">
        <f>'CME SOSTEGNO'!E29</f>
        <v>0</v>
      </c>
      <c r="F29" s="83">
        <f>'CME SOSTEGNO'!F29</f>
        <v>0</v>
      </c>
      <c r="G29" s="83">
        <f>'CME SOSTEGNO'!G29</f>
        <v>0</v>
      </c>
      <c r="H29" s="84">
        <f>'CME SOSTEGNO'!J29</f>
        <v>0</v>
      </c>
      <c r="I29" s="23">
        <f t="shared" si="2"/>
        <v>0</v>
      </c>
      <c r="J29" s="4">
        <f>'CME SOSTEGNO'!H29</f>
        <v>0</v>
      </c>
      <c r="K29" s="4">
        <f>'CME SOSTEGNO'!I29</f>
        <v>0</v>
      </c>
      <c r="L29" s="84">
        <f t="shared" si="3"/>
        <v>0</v>
      </c>
      <c r="M29" s="85">
        <f t="shared" si="0"/>
        <v>0</v>
      </c>
      <c r="N29" s="86">
        <f t="shared" si="1"/>
        <v>0</v>
      </c>
    </row>
    <row r="30" spans="1:14" ht="23" customHeight="1" x14ac:dyDescent="0.2">
      <c r="A30" s="82">
        <v>19</v>
      </c>
      <c r="B30" s="83">
        <f>'CME SOSTEGNO'!B30</f>
        <v>0</v>
      </c>
      <c r="C30" s="83">
        <f>'CME SOSTEGNO'!C30</f>
        <v>0</v>
      </c>
      <c r="D30" s="83">
        <f>'CME SOSTEGNO'!D30</f>
        <v>0</v>
      </c>
      <c r="E30" s="83">
        <f>'CME SOSTEGNO'!E30</f>
        <v>0</v>
      </c>
      <c r="F30" s="83">
        <f>'CME SOSTEGNO'!F30</f>
        <v>0</v>
      </c>
      <c r="G30" s="83">
        <f>'CME SOSTEGNO'!G30</f>
        <v>0</v>
      </c>
      <c r="H30" s="84">
        <f>'CME SOSTEGNO'!J30</f>
        <v>0</v>
      </c>
      <c r="I30" s="23">
        <f t="shared" si="2"/>
        <v>0</v>
      </c>
      <c r="J30" s="4">
        <f>'CME SOSTEGNO'!H30</f>
        <v>0</v>
      </c>
      <c r="K30" s="4">
        <f>'CME SOSTEGNO'!I30</f>
        <v>0</v>
      </c>
      <c r="L30" s="84">
        <f t="shared" si="3"/>
        <v>0</v>
      </c>
      <c r="M30" s="85">
        <f t="shared" si="0"/>
        <v>0</v>
      </c>
      <c r="N30" s="86">
        <f t="shared" si="1"/>
        <v>0</v>
      </c>
    </row>
    <row r="31" spans="1:14" ht="23" customHeight="1" thickBot="1" x14ac:dyDescent="0.25">
      <c r="A31" s="87">
        <v>20</v>
      </c>
      <c r="B31" s="88">
        <f>'CME SOSTEGNO'!B31</f>
        <v>0</v>
      </c>
      <c r="C31" s="88">
        <f>'CME SOSTEGNO'!C31</f>
        <v>0</v>
      </c>
      <c r="D31" s="88">
        <f>'CME SOSTEGNO'!D31</f>
        <v>0</v>
      </c>
      <c r="E31" s="88">
        <f>'CME SOSTEGNO'!E31</f>
        <v>0</v>
      </c>
      <c r="F31" s="88">
        <f>'CME SOSTEGNO'!F31</f>
        <v>0</v>
      </c>
      <c r="G31" s="88">
        <f>'CME SOSTEGNO'!G31</f>
        <v>0</v>
      </c>
      <c r="H31" s="89">
        <f>'CME SOSTEGNO'!J31</f>
        <v>0</v>
      </c>
      <c r="I31" s="23">
        <f t="shared" si="2"/>
        <v>0</v>
      </c>
      <c r="J31" s="4">
        <f>'CME SOSTEGNO'!H31</f>
        <v>0</v>
      </c>
      <c r="K31" s="4">
        <f>'CME SOSTEGNO'!I31</f>
        <v>0</v>
      </c>
      <c r="L31" s="84">
        <f t="shared" si="3"/>
        <v>0</v>
      </c>
      <c r="M31" s="90">
        <f t="shared" si="0"/>
        <v>0</v>
      </c>
      <c r="N31" s="91">
        <f t="shared" si="1"/>
        <v>0</v>
      </c>
    </row>
    <row r="32" spans="1:14" ht="25.25" customHeight="1" thickBot="1" x14ac:dyDescent="0.3">
      <c r="A32" s="56"/>
      <c r="B32" s="92"/>
      <c r="C32" s="92"/>
      <c r="D32" s="92"/>
      <c r="E32" s="92"/>
      <c r="F32" s="93"/>
      <c r="G32" s="94" t="s">
        <v>42</v>
      </c>
      <c r="H32" s="95">
        <f>'CME SOSTEGNO'!J32</f>
        <v>0</v>
      </c>
      <c r="I32" s="95">
        <f>IF(SUM(I12:I31)&gt;200,ROUND(SUM(I12:I31),0),SUM(I12:I31))</f>
        <v>0</v>
      </c>
      <c r="J32" s="96"/>
      <c r="K32" s="96"/>
      <c r="L32" s="95">
        <f>IF(SUM(L12:L31)&gt;200,ROUND(SUM(L12:L31),0),SUM(L12:L31))</f>
        <v>0</v>
      </c>
      <c r="M32" s="97">
        <f>L32*$E$8</f>
        <v>0</v>
      </c>
      <c r="N32" s="98">
        <f>L32*$L$8</f>
        <v>0</v>
      </c>
    </row>
    <row r="33" spans="1:14" ht="22" x14ac:dyDescent="0.2">
      <c r="A33" s="56"/>
      <c r="B33" s="57"/>
      <c r="C33" s="64"/>
      <c r="D33" s="64"/>
      <c r="E33" s="64"/>
      <c r="F33" s="65"/>
      <c r="G33" s="65"/>
      <c r="H33" s="65"/>
      <c r="I33" s="65"/>
      <c r="J33" s="65"/>
      <c r="K33" s="65"/>
      <c r="L33" s="65"/>
      <c r="M33" s="65"/>
      <c r="N33" s="65"/>
    </row>
    <row r="34" spans="1:14" ht="10.25" customHeight="1" x14ac:dyDescent="0.2">
      <c r="A34" s="25"/>
      <c r="B34" s="57"/>
      <c r="C34" s="66"/>
      <c r="D34" s="25"/>
      <c r="E34" s="25"/>
      <c r="F34" s="57"/>
      <c r="H34" s="25"/>
      <c r="I34" s="25"/>
      <c r="J34" s="25"/>
      <c r="K34" s="65"/>
      <c r="L34" s="65"/>
      <c r="M34" s="65"/>
      <c r="N34" s="65"/>
    </row>
    <row r="38" spans="1:14" ht="17" thickBot="1" x14ac:dyDescent="0.25"/>
    <row r="39" spans="1:14" ht="23" thickBot="1" x14ac:dyDescent="0.25">
      <c r="A39" s="121" t="s">
        <v>28</v>
      </c>
      <c r="B39" s="121"/>
      <c r="C39" s="121"/>
      <c r="D39" s="121"/>
      <c r="E39" s="121"/>
      <c r="G39" s="70"/>
      <c r="H39" s="71" t="s">
        <v>29</v>
      </c>
      <c r="I39" s="122">
        <f>I2</f>
        <v>0</v>
      </c>
      <c r="J39" s="123"/>
      <c r="K39" s="124"/>
      <c r="M39" s="72" t="s">
        <v>43</v>
      </c>
      <c r="N39" s="73"/>
    </row>
    <row r="40" spans="1:14" ht="17" thickBot="1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1:14" ht="21" thickBot="1" x14ac:dyDescent="0.25">
      <c r="A41" s="74" t="s">
        <v>31</v>
      </c>
      <c r="B41" s="113">
        <f>'CME SOSTEGNO'!C40</f>
        <v>0</v>
      </c>
      <c r="C41" s="114"/>
      <c r="D41" s="114"/>
      <c r="E41" s="115"/>
      <c r="F41" s="74"/>
      <c r="G41" s="74" t="s">
        <v>3</v>
      </c>
      <c r="H41" s="113">
        <f>'CME SOSTEGNO'!J40</f>
        <v>0</v>
      </c>
      <c r="I41" s="114"/>
      <c r="J41" s="114"/>
      <c r="K41" s="115"/>
      <c r="N41" s="25"/>
    </row>
    <row r="42" spans="1:14" ht="17" thickBot="1" x14ac:dyDescent="0.25">
      <c r="A42" s="29"/>
      <c r="B42" s="75"/>
      <c r="C42" s="32"/>
      <c r="D42" s="32"/>
      <c r="E42" s="75"/>
      <c r="F42" s="29"/>
      <c r="G42" s="29"/>
      <c r="H42" s="29"/>
      <c r="I42" s="29"/>
      <c r="J42" s="22"/>
      <c r="K42" s="22"/>
      <c r="L42" s="25"/>
      <c r="M42" s="25"/>
      <c r="N42" s="25"/>
    </row>
    <row r="43" spans="1:14" ht="44" customHeight="1" thickBot="1" x14ac:dyDescent="0.25">
      <c r="A43" s="76" t="s">
        <v>32</v>
      </c>
      <c r="B43" s="116" t="s">
        <v>33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8"/>
    </row>
    <row r="44" spans="1:14" ht="17" thickBot="1" x14ac:dyDescent="0.2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4" ht="17" thickBot="1" x14ac:dyDescent="0.25">
      <c r="A45" s="40" t="s">
        <v>34</v>
      </c>
      <c r="B45" s="77"/>
      <c r="C45" s="77"/>
      <c r="D45" s="78"/>
      <c r="E45" s="39">
        <v>105</v>
      </c>
      <c r="F45" s="79"/>
      <c r="G45" s="40" t="s">
        <v>6</v>
      </c>
      <c r="H45" s="77"/>
      <c r="I45" s="77"/>
      <c r="J45" s="36"/>
      <c r="K45" s="36"/>
      <c r="L45" s="39">
        <f>E45*70%</f>
        <v>73.5</v>
      </c>
      <c r="M45" s="25"/>
      <c r="N45" s="25"/>
    </row>
    <row r="46" spans="1:14" ht="17" thickBot="1" x14ac:dyDescent="0.2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</row>
    <row r="47" spans="1:14" ht="25" thickBot="1" x14ac:dyDescent="0.25">
      <c r="A47" s="125" t="s">
        <v>35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7"/>
    </row>
    <row r="48" spans="1:14" ht="102" x14ac:dyDescent="0.2">
      <c r="A48" s="80" t="s">
        <v>36</v>
      </c>
      <c r="B48" s="43" t="s">
        <v>10</v>
      </c>
      <c r="C48" s="43" t="s">
        <v>11</v>
      </c>
      <c r="D48" s="43" t="s">
        <v>12</v>
      </c>
      <c r="E48" s="43" t="s">
        <v>13</v>
      </c>
      <c r="F48" s="43" t="s">
        <v>14</v>
      </c>
      <c r="G48" s="43" t="s">
        <v>15</v>
      </c>
      <c r="H48" s="43" t="s">
        <v>37</v>
      </c>
      <c r="I48" s="43" t="s">
        <v>38</v>
      </c>
      <c r="J48" s="43" t="s">
        <v>39</v>
      </c>
      <c r="K48" s="43" t="s">
        <v>40</v>
      </c>
      <c r="L48" s="43" t="s">
        <v>41</v>
      </c>
      <c r="M48" s="43" t="s">
        <v>19</v>
      </c>
      <c r="N48" s="81" t="s">
        <v>20</v>
      </c>
    </row>
    <row r="49" spans="1:14" ht="19" x14ac:dyDescent="0.2">
      <c r="A49" s="82">
        <v>21</v>
      </c>
      <c r="B49" s="83" t="str">
        <f>'CME SOSTEGNO'!B49</f>
        <v xml:space="preserve"> </v>
      </c>
      <c r="C49" s="83" t="str">
        <f>'CME SOSTEGNO'!C49</f>
        <v xml:space="preserve"> </v>
      </c>
      <c r="D49" s="83" t="str">
        <f>'CME SOSTEGNO'!D49</f>
        <v xml:space="preserve"> </v>
      </c>
      <c r="E49" s="83" t="str">
        <f>'CME SOSTEGNO'!E49</f>
        <v xml:space="preserve"> </v>
      </c>
      <c r="F49" s="83">
        <f>'CME SOSTEGNO'!F49</f>
        <v>0</v>
      </c>
      <c r="G49" s="83">
        <f>'CME SOSTEGNO'!G49</f>
        <v>0</v>
      </c>
      <c r="H49" s="84">
        <f>'CME SOSTEGNO'!J49</f>
        <v>0</v>
      </c>
      <c r="I49" s="23">
        <f>H49</f>
        <v>0</v>
      </c>
      <c r="J49" s="4">
        <f>'CME SOSTEGNO'!H49</f>
        <v>0</v>
      </c>
      <c r="K49" s="4">
        <f>'CME SOSTEGNO'!I49</f>
        <v>0</v>
      </c>
      <c r="L49" s="84">
        <f>ROUND(J49*K49,2)</f>
        <v>0</v>
      </c>
      <c r="M49" s="85">
        <f t="shared" ref="M49:M68" si="4">L49*$E$8</f>
        <v>0</v>
      </c>
      <c r="N49" s="86">
        <f t="shared" ref="N49:N68" si="5">L49*$L$8</f>
        <v>0</v>
      </c>
    </row>
    <row r="50" spans="1:14" ht="19" x14ac:dyDescent="0.2">
      <c r="A50" s="82">
        <v>22</v>
      </c>
      <c r="B50" s="83" t="str">
        <f>'CME SOSTEGNO'!B50</f>
        <v xml:space="preserve"> </v>
      </c>
      <c r="C50" s="83" t="str">
        <f>'CME SOSTEGNO'!C50</f>
        <v xml:space="preserve"> </v>
      </c>
      <c r="D50" s="83" t="str">
        <f>'CME SOSTEGNO'!D50</f>
        <v xml:space="preserve"> </v>
      </c>
      <c r="E50" s="83" t="str">
        <f>'CME SOSTEGNO'!E50</f>
        <v xml:space="preserve"> </v>
      </c>
      <c r="F50" s="83">
        <f>'CME SOSTEGNO'!F50</f>
        <v>0</v>
      </c>
      <c r="G50" s="83">
        <f>'CME SOSTEGNO'!G50</f>
        <v>0</v>
      </c>
      <c r="H50" s="84">
        <f>'CME SOSTEGNO'!J50</f>
        <v>0</v>
      </c>
      <c r="I50" s="23">
        <f t="shared" ref="I50:I68" si="6">H50</f>
        <v>0</v>
      </c>
      <c r="J50" s="4">
        <f>'CME SOSTEGNO'!H50</f>
        <v>0</v>
      </c>
      <c r="K50" s="4">
        <f>'CME SOSTEGNO'!I50</f>
        <v>0</v>
      </c>
      <c r="L50" s="84">
        <f t="shared" ref="L50:L68" si="7">ROUND(J50*K50,2)</f>
        <v>0</v>
      </c>
      <c r="M50" s="85">
        <f t="shared" si="4"/>
        <v>0</v>
      </c>
      <c r="N50" s="86">
        <f t="shared" si="5"/>
        <v>0</v>
      </c>
    </row>
    <row r="51" spans="1:14" ht="19" x14ac:dyDescent="0.2">
      <c r="A51" s="82">
        <v>23</v>
      </c>
      <c r="B51" s="83" t="str">
        <f>'CME SOSTEGNO'!B51</f>
        <v xml:space="preserve"> </v>
      </c>
      <c r="C51" s="83" t="str">
        <f>'CME SOSTEGNO'!C51</f>
        <v xml:space="preserve"> </v>
      </c>
      <c r="D51" s="83" t="str">
        <f>'CME SOSTEGNO'!D51</f>
        <v xml:space="preserve"> </v>
      </c>
      <c r="E51" s="83" t="str">
        <f>'CME SOSTEGNO'!E51</f>
        <v xml:space="preserve"> </v>
      </c>
      <c r="F51" s="83">
        <f>'CME SOSTEGNO'!F51</f>
        <v>0</v>
      </c>
      <c r="G51" s="83">
        <f>'CME SOSTEGNO'!G51</f>
        <v>0</v>
      </c>
      <c r="H51" s="84">
        <f>'CME SOSTEGNO'!J51</f>
        <v>0</v>
      </c>
      <c r="I51" s="23">
        <f t="shared" si="6"/>
        <v>0</v>
      </c>
      <c r="J51" s="4">
        <f>'CME SOSTEGNO'!H51</f>
        <v>0</v>
      </c>
      <c r="K51" s="4">
        <f>'CME SOSTEGNO'!I51</f>
        <v>0</v>
      </c>
      <c r="L51" s="84">
        <f t="shared" si="7"/>
        <v>0</v>
      </c>
      <c r="M51" s="85">
        <f t="shared" si="4"/>
        <v>0</v>
      </c>
      <c r="N51" s="86">
        <f t="shared" si="5"/>
        <v>0</v>
      </c>
    </row>
    <row r="52" spans="1:14" ht="19" x14ac:dyDescent="0.2">
      <c r="A52" s="82">
        <v>24</v>
      </c>
      <c r="B52" s="83" t="str">
        <f>'CME SOSTEGNO'!B52</f>
        <v xml:space="preserve"> </v>
      </c>
      <c r="C52" s="83" t="str">
        <f>'CME SOSTEGNO'!C52</f>
        <v xml:space="preserve"> </v>
      </c>
      <c r="D52" s="83" t="str">
        <f>'CME SOSTEGNO'!D52</f>
        <v xml:space="preserve"> </v>
      </c>
      <c r="E52" s="83" t="str">
        <f>'CME SOSTEGNO'!E52</f>
        <v xml:space="preserve"> </v>
      </c>
      <c r="F52" s="83">
        <f>'CME SOSTEGNO'!F52</f>
        <v>0</v>
      </c>
      <c r="G52" s="83">
        <f>'CME SOSTEGNO'!G52</f>
        <v>0</v>
      </c>
      <c r="H52" s="84">
        <f>'CME SOSTEGNO'!J52</f>
        <v>0</v>
      </c>
      <c r="I52" s="23">
        <f t="shared" si="6"/>
        <v>0</v>
      </c>
      <c r="J52" s="4">
        <f>'CME SOSTEGNO'!H52</f>
        <v>0</v>
      </c>
      <c r="K52" s="4">
        <f>'CME SOSTEGNO'!I52</f>
        <v>0</v>
      </c>
      <c r="L52" s="84">
        <f t="shared" si="7"/>
        <v>0</v>
      </c>
      <c r="M52" s="85">
        <f t="shared" si="4"/>
        <v>0</v>
      </c>
      <c r="N52" s="86">
        <f t="shared" si="5"/>
        <v>0</v>
      </c>
    </row>
    <row r="53" spans="1:14" ht="19" x14ac:dyDescent="0.2">
      <c r="A53" s="82">
        <v>25</v>
      </c>
      <c r="B53" s="83" t="str">
        <f>'CME SOSTEGNO'!B53</f>
        <v xml:space="preserve"> </v>
      </c>
      <c r="C53" s="83" t="str">
        <f>'CME SOSTEGNO'!C53</f>
        <v xml:space="preserve"> </v>
      </c>
      <c r="D53" s="83" t="str">
        <f>'CME SOSTEGNO'!D53</f>
        <v xml:space="preserve"> </v>
      </c>
      <c r="E53" s="83" t="str">
        <f>'CME SOSTEGNO'!E53</f>
        <v xml:space="preserve"> </v>
      </c>
      <c r="F53" s="83">
        <f>'CME SOSTEGNO'!F53</f>
        <v>0</v>
      </c>
      <c r="G53" s="83">
        <f>'CME SOSTEGNO'!G53</f>
        <v>0</v>
      </c>
      <c r="H53" s="84">
        <f>'CME SOSTEGNO'!J53</f>
        <v>0</v>
      </c>
      <c r="I53" s="23">
        <f t="shared" si="6"/>
        <v>0</v>
      </c>
      <c r="J53" s="4">
        <f>'CME SOSTEGNO'!H53</f>
        <v>0</v>
      </c>
      <c r="K53" s="4">
        <f>'CME SOSTEGNO'!I53</f>
        <v>0</v>
      </c>
      <c r="L53" s="84">
        <f t="shared" si="7"/>
        <v>0</v>
      </c>
      <c r="M53" s="85">
        <f t="shared" si="4"/>
        <v>0</v>
      </c>
      <c r="N53" s="86">
        <f t="shared" si="5"/>
        <v>0</v>
      </c>
    </row>
    <row r="54" spans="1:14" ht="19" x14ac:dyDescent="0.2">
      <c r="A54" s="82">
        <v>26</v>
      </c>
      <c r="B54" s="83" t="str">
        <f>'CME SOSTEGNO'!B54</f>
        <v xml:space="preserve"> </v>
      </c>
      <c r="C54" s="83" t="str">
        <f>'CME SOSTEGNO'!C54</f>
        <v xml:space="preserve"> </v>
      </c>
      <c r="D54" s="83" t="str">
        <f>'CME SOSTEGNO'!D54</f>
        <v xml:space="preserve"> </v>
      </c>
      <c r="E54" s="83" t="str">
        <f>'CME SOSTEGNO'!E54</f>
        <v xml:space="preserve"> </v>
      </c>
      <c r="F54" s="83">
        <f>'CME SOSTEGNO'!F54</f>
        <v>0</v>
      </c>
      <c r="G54" s="83">
        <f>'CME SOSTEGNO'!G54</f>
        <v>0</v>
      </c>
      <c r="H54" s="84">
        <f>'CME SOSTEGNO'!J54</f>
        <v>0</v>
      </c>
      <c r="I54" s="23">
        <f t="shared" si="6"/>
        <v>0</v>
      </c>
      <c r="J54" s="4">
        <f>'CME SOSTEGNO'!H54</f>
        <v>0</v>
      </c>
      <c r="K54" s="4">
        <f>'CME SOSTEGNO'!I54</f>
        <v>0</v>
      </c>
      <c r="L54" s="84">
        <f t="shared" si="7"/>
        <v>0</v>
      </c>
      <c r="M54" s="85">
        <f t="shared" si="4"/>
        <v>0</v>
      </c>
      <c r="N54" s="86">
        <f t="shared" si="5"/>
        <v>0</v>
      </c>
    </row>
    <row r="55" spans="1:14" ht="19" x14ac:dyDescent="0.2">
      <c r="A55" s="82">
        <v>27</v>
      </c>
      <c r="B55" s="83" t="str">
        <f>'CME SOSTEGNO'!B55</f>
        <v xml:space="preserve"> </v>
      </c>
      <c r="C55" s="83" t="str">
        <f>'CME SOSTEGNO'!C55</f>
        <v xml:space="preserve"> </v>
      </c>
      <c r="D55" s="83" t="str">
        <f>'CME SOSTEGNO'!D55</f>
        <v xml:space="preserve"> </v>
      </c>
      <c r="E55" s="83" t="str">
        <f>'CME SOSTEGNO'!E55</f>
        <v xml:space="preserve"> </v>
      </c>
      <c r="F55" s="83">
        <f>'CME SOSTEGNO'!F55</f>
        <v>0</v>
      </c>
      <c r="G55" s="83">
        <f>'CME SOSTEGNO'!G55</f>
        <v>0</v>
      </c>
      <c r="H55" s="84">
        <f>'CME SOSTEGNO'!J55</f>
        <v>0</v>
      </c>
      <c r="I55" s="23">
        <f t="shared" si="6"/>
        <v>0</v>
      </c>
      <c r="J55" s="4">
        <f>'CME SOSTEGNO'!H55</f>
        <v>0</v>
      </c>
      <c r="K55" s="4">
        <f>'CME SOSTEGNO'!I55</f>
        <v>0</v>
      </c>
      <c r="L55" s="84">
        <f t="shared" si="7"/>
        <v>0</v>
      </c>
      <c r="M55" s="85">
        <f t="shared" si="4"/>
        <v>0</v>
      </c>
      <c r="N55" s="86">
        <f t="shared" si="5"/>
        <v>0</v>
      </c>
    </row>
    <row r="56" spans="1:14" ht="19" x14ac:dyDescent="0.2">
      <c r="A56" s="82">
        <v>28</v>
      </c>
      <c r="B56" s="83" t="str">
        <f>'CME SOSTEGNO'!B56</f>
        <v xml:space="preserve"> </v>
      </c>
      <c r="C56" s="83" t="str">
        <f>'CME SOSTEGNO'!C56</f>
        <v xml:space="preserve"> </v>
      </c>
      <c r="D56" s="83" t="str">
        <f>'CME SOSTEGNO'!D56</f>
        <v xml:space="preserve"> </v>
      </c>
      <c r="E56" s="83" t="str">
        <f>'CME SOSTEGNO'!E56</f>
        <v xml:space="preserve"> </v>
      </c>
      <c r="F56" s="83">
        <f>'CME SOSTEGNO'!F56</f>
        <v>0</v>
      </c>
      <c r="G56" s="83">
        <f>'CME SOSTEGNO'!G56</f>
        <v>0</v>
      </c>
      <c r="H56" s="84">
        <f>'CME SOSTEGNO'!J56</f>
        <v>0</v>
      </c>
      <c r="I56" s="23">
        <f t="shared" si="6"/>
        <v>0</v>
      </c>
      <c r="J56" s="4">
        <f>'CME SOSTEGNO'!H56</f>
        <v>0</v>
      </c>
      <c r="K56" s="4">
        <f>'CME SOSTEGNO'!I56</f>
        <v>0</v>
      </c>
      <c r="L56" s="84">
        <f t="shared" si="7"/>
        <v>0</v>
      </c>
      <c r="M56" s="85">
        <f t="shared" si="4"/>
        <v>0</v>
      </c>
      <c r="N56" s="86">
        <f t="shared" si="5"/>
        <v>0</v>
      </c>
    </row>
    <row r="57" spans="1:14" ht="19" x14ac:dyDescent="0.2">
      <c r="A57" s="82">
        <v>29</v>
      </c>
      <c r="B57" s="83" t="str">
        <f>'CME SOSTEGNO'!B57</f>
        <v xml:space="preserve"> </v>
      </c>
      <c r="C57" s="83" t="str">
        <f>'CME SOSTEGNO'!C57</f>
        <v xml:space="preserve"> </v>
      </c>
      <c r="D57" s="83" t="str">
        <f>'CME SOSTEGNO'!D57</f>
        <v xml:space="preserve"> </v>
      </c>
      <c r="E57" s="83" t="str">
        <f>'CME SOSTEGNO'!E57</f>
        <v xml:space="preserve"> </v>
      </c>
      <c r="F57" s="83">
        <f>'CME SOSTEGNO'!F57</f>
        <v>0</v>
      </c>
      <c r="G57" s="83">
        <f>'CME SOSTEGNO'!G57</f>
        <v>0</v>
      </c>
      <c r="H57" s="84">
        <f>'CME SOSTEGNO'!J57</f>
        <v>0</v>
      </c>
      <c r="I57" s="23">
        <f t="shared" si="6"/>
        <v>0</v>
      </c>
      <c r="J57" s="4">
        <f>'CME SOSTEGNO'!H57</f>
        <v>0</v>
      </c>
      <c r="K57" s="4">
        <f>'CME SOSTEGNO'!I57</f>
        <v>0</v>
      </c>
      <c r="L57" s="84">
        <f t="shared" si="7"/>
        <v>0</v>
      </c>
      <c r="M57" s="85">
        <f t="shared" si="4"/>
        <v>0</v>
      </c>
      <c r="N57" s="86">
        <f t="shared" si="5"/>
        <v>0</v>
      </c>
    </row>
    <row r="58" spans="1:14" ht="19" x14ac:dyDescent="0.2">
      <c r="A58" s="82">
        <v>30</v>
      </c>
      <c r="B58" s="83" t="str">
        <f>'CME SOSTEGNO'!B58</f>
        <v xml:space="preserve"> </v>
      </c>
      <c r="C58" s="83" t="str">
        <f>'CME SOSTEGNO'!C58</f>
        <v xml:space="preserve"> </v>
      </c>
      <c r="D58" s="83" t="str">
        <f>'CME SOSTEGNO'!D58</f>
        <v xml:space="preserve"> </v>
      </c>
      <c r="E58" s="83" t="str">
        <f>'CME SOSTEGNO'!E58</f>
        <v xml:space="preserve"> </v>
      </c>
      <c r="F58" s="83">
        <f>'CME SOSTEGNO'!F58</f>
        <v>0</v>
      </c>
      <c r="G58" s="83">
        <f>'CME SOSTEGNO'!G58</f>
        <v>0</v>
      </c>
      <c r="H58" s="84">
        <f>'CME SOSTEGNO'!J58</f>
        <v>0</v>
      </c>
      <c r="I58" s="23">
        <f t="shared" si="6"/>
        <v>0</v>
      </c>
      <c r="J58" s="4">
        <f>'CME SOSTEGNO'!H58</f>
        <v>0</v>
      </c>
      <c r="K58" s="4">
        <f>'CME SOSTEGNO'!I58</f>
        <v>0</v>
      </c>
      <c r="L58" s="84">
        <f t="shared" si="7"/>
        <v>0</v>
      </c>
      <c r="M58" s="85">
        <f t="shared" si="4"/>
        <v>0</v>
      </c>
      <c r="N58" s="86">
        <f t="shared" si="5"/>
        <v>0</v>
      </c>
    </row>
    <row r="59" spans="1:14" ht="19" x14ac:dyDescent="0.2">
      <c r="A59" s="82">
        <v>31</v>
      </c>
      <c r="B59" s="83" t="str">
        <f>'CME SOSTEGNO'!B59</f>
        <v xml:space="preserve"> </v>
      </c>
      <c r="C59" s="83" t="str">
        <f>'CME SOSTEGNO'!C59</f>
        <v xml:space="preserve"> </v>
      </c>
      <c r="D59" s="83" t="str">
        <f>'CME SOSTEGNO'!D59</f>
        <v xml:space="preserve"> </v>
      </c>
      <c r="E59" s="83" t="str">
        <f>'CME SOSTEGNO'!E59</f>
        <v xml:space="preserve"> </v>
      </c>
      <c r="F59" s="83">
        <f>'CME SOSTEGNO'!F59</f>
        <v>0</v>
      </c>
      <c r="G59" s="83">
        <f>'CME SOSTEGNO'!G59</f>
        <v>0</v>
      </c>
      <c r="H59" s="84">
        <f>'CME SOSTEGNO'!J59</f>
        <v>0</v>
      </c>
      <c r="I59" s="23">
        <f t="shared" si="6"/>
        <v>0</v>
      </c>
      <c r="J59" s="4">
        <f>'CME SOSTEGNO'!H59</f>
        <v>0</v>
      </c>
      <c r="K59" s="4">
        <f>'CME SOSTEGNO'!I59</f>
        <v>0</v>
      </c>
      <c r="L59" s="84">
        <f t="shared" si="7"/>
        <v>0</v>
      </c>
      <c r="M59" s="85">
        <f t="shared" si="4"/>
        <v>0</v>
      </c>
      <c r="N59" s="86">
        <f t="shared" si="5"/>
        <v>0</v>
      </c>
    </row>
    <row r="60" spans="1:14" ht="19" x14ac:dyDescent="0.2">
      <c r="A60" s="82">
        <v>32</v>
      </c>
      <c r="B60" s="83" t="str">
        <f>'CME SOSTEGNO'!B60</f>
        <v xml:space="preserve"> </v>
      </c>
      <c r="C60" s="83" t="str">
        <f>'CME SOSTEGNO'!C60</f>
        <v xml:space="preserve"> </v>
      </c>
      <c r="D60" s="83" t="str">
        <f>'CME SOSTEGNO'!D60</f>
        <v xml:space="preserve"> </v>
      </c>
      <c r="E60" s="83" t="str">
        <f>'CME SOSTEGNO'!E60</f>
        <v xml:space="preserve"> </v>
      </c>
      <c r="F60" s="83">
        <f>'CME SOSTEGNO'!F60</f>
        <v>0</v>
      </c>
      <c r="G60" s="83">
        <f>'CME SOSTEGNO'!G60</f>
        <v>0</v>
      </c>
      <c r="H60" s="84">
        <f>'CME SOSTEGNO'!J60</f>
        <v>0</v>
      </c>
      <c r="I60" s="23">
        <f t="shared" si="6"/>
        <v>0</v>
      </c>
      <c r="J60" s="4">
        <f>'CME SOSTEGNO'!H60</f>
        <v>0</v>
      </c>
      <c r="K60" s="4">
        <f>'CME SOSTEGNO'!I60</f>
        <v>0</v>
      </c>
      <c r="L60" s="84">
        <f t="shared" si="7"/>
        <v>0</v>
      </c>
      <c r="M60" s="85">
        <f t="shared" si="4"/>
        <v>0</v>
      </c>
      <c r="N60" s="86">
        <f t="shared" si="5"/>
        <v>0</v>
      </c>
    </row>
    <row r="61" spans="1:14" ht="19" x14ac:dyDescent="0.2">
      <c r="A61" s="82">
        <v>33</v>
      </c>
      <c r="B61" s="83" t="str">
        <f>'CME SOSTEGNO'!B61</f>
        <v xml:space="preserve"> </v>
      </c>
      <c r="C61" s="83" t="str">
        <f>'CME SOSTEGNO'!C61</f>
        <v xml:space="preserve"> </v>
      </c>
      <c r="D61" s="83" t="str">
        <f>'CME SOSTEGNO'!D61</f>
        <v xml:space="preserve"> </v>
      </c>
      <c r="E61" s="83" t="str">
        <f>'CME SOSTEGNO'!E61</f>
        <v xml:space="preserve"> </v>
      </c>
      <c r="F61" s="83">
        <f>'CME SOSTEGNO'!F61</f>
        <v>0</v>
      </c>
      <c r="G61" s="83">
        <f>'CME SOSTEGNO'!G61</f>
        <v>0</v>
      </c>
      <c r="H61" s="84">
        <f>'CME SOSTEGNO'!J61</f>
        <v>0</v>
      </c>
      <c r="I61" s="23">
        <f t="shared" si="6"/>
        <v>0</v>
      </c>
      <c r="J61" s="4">
        <f>'CME SOSTEGNO'!H61</f>
        <v>0</v>
      </c>
      <c r="K61" s="4">
        <f>'CME SOSTEGNO'!I61</f>
        <v>0</v>
      </c>
      <c r="L61" s="84">
        <f t="shared" si="7"/>
        <v>0</v>
      </c>
      <c r="M61" s="85">
        <f t="shared" si="4"/>
        <v>0</v>
      </c>
      <c r="N61" s="86">
        <f t="shared" si="5"/>
        <v>0</v>
      </c>
    </row>
    <row r="62" spans="1:14" ht="19" x14ac:dyDescent="0.2">
      <c r="A62" s="82">
        <v>34</v>
      </c>
      <c r="B62" s="83" t="str">
        <f>'CME SOSTEGNO'!B62</f>
        <v xml:space="preserve"> </v>
      </c>
      <c r="C62" s="83" t="str">
        <f>'CME SOSTEGNO'!C62</f>
        <v xml:space="preserve"> </v>
      </c>
      <c r="D62" s="83" t="str">
        <f>'CME SOSTEGNO'!D62</f>
        <v xml:space="preserve"> </v>
      </c>
      <c r="E62" s="83" t="str">
        <f>'CME SOSTEGNO'!E62</f>
        <v xml:space="preserve"> </v>
      </c>
      <c r="F62" s="83">
        <f>'CME SOSTEGNO'!F62</f>
        <v>0</v>
      </c>
      <c r="G62" s="83">
        <f>'CME SOSTEGNO'!G62</f>
        <v>0</v>
      </c>
      <c r="H62" s="84">
        <f>'CME SOSTEGNO'!J62</f>
        <v>0</v>
      </c>
      <c r="I62" s="23">
        <f t="shared" si="6"/>
        <v>0</v>
      </c>
      <c r="J62" s="4">
        <f>'CME SOSTEGNO'!H62</f>
        <v>0</v>
      </c>
      <c r="K62" s="4">
        <f>'CME SOSTEGNO'!I62</f>
        <v>0</v>
      </c>
      <c r="L62" s="84">
        <f t="shared" si="7"/>
        <v>0</v>
      </c>
      <c r="M62" s="85">
        <f t="shared" si="4"/>
        <v>0</v>
      </c>
      <c r="N62" s="86">
        <f t="shared" si="5"/>
        <v>0</v>
      </c>
    </row>
    <row r="63" spans="1:14" ht="19" x14ac:dyDescent="0.2">
      <c r="A63" s="82">
        <v>35</v>
      </c>
      <c r="B63" s="83" t="str">
        <f>'CME SOSTEGNO'!B63</f>
        <v xml:space="preserve"> </v>
      </c>
      <c r="C63" s="83" t="str">
        <f>'CME SOSTEGNO'!C63</f>
        <v xml:space="preserve"> </v>
      </c>
      <c r="D63" s="83" t="str">
        <f>'CME SOSTEGNO'!D63</f>
        <v xml:space="preserve"> </v>
      </c>
      <c r="E63" s="83" t="str">
        <f>'CME SOSTEGNO'!E63</f>
        <v xml:space="preserve"> </v>
      </c>
      <c r="F63" s="83">
        <f>'CME SOSTEGNO'!F63</f>
        <v>0</v>
      </c>
      <c r="G63" s="83">
        <f>'CME SOSTEGNO'!G63</f>
        <v>0</v>
      </c>
      <c r="H63" s="84">
        <f>'CME SOSTEGNO'!J63</f>
        <v>0</v>
      </c>
      <c r="I63" s="23">
        <f t="shared" si="6"/>
        <v>0</v>
      </c>
      <c r="J63" s="4">
        <f>'CME SOSTEGNO'!H63</f>
        <v>0</v>
      </c>
      <c r="K63" s="4">
        <f>'CME SOSTEGNO'!I63</f>
        <v>0</v>
      </c>
      <c r="L63" s="84">
        <f t="shared" si="7"/>
        <v>0</v>
      </c>
      <c r="M63" s="85">
        <f t="shared" si="4"/>
        <v>0</v>
      </c>
      <c r="N63" s="86">
        <f t="shared" si="5"/>
        <v>0</v>
      </c>
    </row>
    <row r="64" spans="1:14" ht="19" x14ac:dyDescent="0.2">
      <c r="A64" s="82">
        <v>36</v>
      </c>
      <c r="B64" s="83" t="str">
        <f>'CME SOSTEGNO'!B64</f>
        <v xml:space="preserve"> </v>
      </c>
      <c r="C64" s="83" t="str">
        <f>'CME SOSTEGNO'!C64</f>
        <v xml:space="preserve"> </v>
      </c>
      <c r="D64" s="83" t="str">
        <f>'CME SOSTEGNO'!D64</f>
        <v xml:space="preserve"> </v>
      </c>
      <c r="E64" s="83" t="str">
        <f>'CME SOSTEGNO'!E64</f>
        <v xml:space="preserve"> </v>
      </c>
      <c r="F64" s="83">
        <f>'CME SOSTEGNO'!F64</f>
        <v>0</v>
      </c>
      <c r="G64" s="83">
        <f>'CME SOSTEGNO'!G64</f>
        <v>0</v>
      </c>
      <c r="H64" s="84">
        <f>'CME SOSTEGNO'!J64</f>
        <v>0</v>
      </c>
      <c r="I64" s="23">
        <f t="shared" si="6"/>
        <v>0</v>
      </c>
      <c r="J64" s="4">
        <f>'CME SOSTEGNO'!H64</f>
        <v>0</v>
      </c>
      <c r="K64" s="4">
        <f>'CME SOSTEGNO'!I64</f>
        <v>0</v>
      </c>
      <c r="L64" s="84">
        <f t="shared" si="7"/>
        <v>0</v>
      </c>
      <c r="M64" s="85">
        <f t="shared" si="4"/>
        <v>0</v>
      </c>
      <c r="N64" s="86">
        <f t="shared" si="5"/>
        <v>0</v>
      </c>
    </row>
    <row r="65" spans="1:14" ht="19" x14ac:dyDescent="0.2">
      <c r="A65" s="82">
        <v>37</v>
      </c>
      <c r="B65" s="83" t="str">
        <f>'CME SOSTEGNO'!B65</f>
        <v xml:space="preserve"> </v>
      </c>
      <c r="C65" s="83" t="str">
        <f>'CME SOSTEGNO'!C65</f>
        <v xml:space="preserve"> </v>
      </c>
      <c r="D65" s="83" t="str">
        <f>'CME SOSTEGNO'!D65</f>
        <v xml:space="preserve"> </v>
      </c>
      <c r="E65" s="83" t="str">
        <f>'CME SOSTEGNO'!E65</f>
        <v xml:space="preserve"> </v>
      </c>
      <c r="F65" s="83">
        <f>'CME SOSTEGNO'!F65</f>
        <v>0</v>
      </c>
      <c r="G65" s="83">
        <f>'CME SOSTEGNO'!G65</f>
        <v>0</v>
      </c>
      <c r="H65" s="84">
        <f>'CME SOSTEGNO'!J65</f>
        <v>0</v>
      </c>
      <c r="I65" s="23">
        <f t="shared" si="6"/>
        <v>0</v>
      </c>
      <c r="J65" s="4">
        <f>'CME SOSTEGNO'!H65</f>
        <v>0</v>
      </c>
      <c r="K65" s="4">
        <f>'CME SOSTEGNO'!I65</f>
        <v>0</v>
      </c>
      <c r="L65" s="84">
        <f t="shared" si="7"/>
        <v>0</v>
      </c>
      <c r="M65" s="85">
        <f t="shared" si="4"/>
        <v>0</v>
      </c>
      <c r="N65" s="86">
        <f t="shared" si="5"/>
        <v>0</v>
      </c>
    </row>
    <row r="66" spans="1:14" ht="19" x14ac:dyDescent="0.2">
      <c r="A66" s="82">
        <v>38</v>
      </c>
      <c r="B66" s="83" t="str">
        <f>'CME SOSTEGNO'!B66</f>
        <v xml:space="preserve"> </v>
      </c>
      <c r="C66" s="83" t="str">
        <f>'CME SOSTEGNO'!C66</f>
        <v xml:space="preserve"> </v>
      </c>
      <c r="D66" s="83" t="str">
        <f>'CME SOSTEGNO'!D66</f>
        <v xml:space="preserve"> </v>
      </c>
      <c r="E66" s="83" t="str">
        <f>'CME SOSTEGNO'!E66</f>
        <v xml:space="preserve"> </v>
      </c>
      <c r="F66" s="83">
        <f>'CME SOSTEGNO'!F66</f>
        <v>0</v>
      </c>
      <c r="G66" s="83">
        <f>'CME SOSTEGNO'!G66</f>
        <v>0</v>
      </c>
      <c r="H66" s="84">
        <f>'CME SOSTEGNO'!J66</f>
        <v>0</v>
      </c>
      <c r="I66" s="23">
        <f t="shared" si="6"/>
        <v>0</v>
      </c>
      <c r="J66" s="4">
        <f>'CME SOSTEGNO'!H66</f>
        <v>0</v>
      </c>
      <c r="K66" s="4">
        <f>'CME SOSTEGNO'!I66</f>
        <v>0</v>
      </c>
      <c r="L66" s="84">
        <f t="shared" si="7"/>
        <v>0</v>
      </c>
      <c r="M66" s="85">
        <f t="shared" si="4"/>
        <v>0</v>
      </c>
      <c r="N66" s="86">
        <f t="shared" si="5"/>
        <v>0</v>
      </c>
    </row>
    <row r="67" spans="1:14" ht="19" x14ac:dyDescent="0.2">
      <c r="A67" s="82">
        <v>39</v>
      </c>
      <c r="B67" s="83" t="str">
        <f>'CME SOSTEGNO'!B67</f>
        <v xml:space="preserve"> </v>
      </c>
      <c r="C67" s="83" t="str">
        <f>'CME SOSTEGNO'!C67</f>
        <v xml:space="preserve"> </v>
      </c>
      <c r="D67" s="83" t="str">
        <f>'CME SOSTEGNO'!D67</f>
        <v xml:space="preserve"> </v>
      </c>
      <c r="E67" s="83" t="str">
        <f>'CME SOSTEGNO'!E67</f>
        <v xml:space="preserve"> </v>
      </c>
      <c r="F67" s="83">
        <f>'CME SOSTEGNO'!F67</f>
        <v>0</v>
      </c>
      <c r="G67" s="83">
        <f>'CME SOSTEGNO'!G67</f>
        <v>0</v>
      </c>
      <c r="H67" s="84">
        <f>'CME SOSTEGNO'!J67</f>
        <v>0</v>
      </c>
      <c r="I67" s="23">
        <f t="shared" si="6"/>
        <v>0</v>
      </c>
      <c r="J67" s="4">
        <f>'CME SOSTEGNO'!H67</f>
        <v>0</v>
      </c>
      <c r="K67" s="4">
        <f>'CME SOSTEGNO'!I67</f>
        <v>0</v>
      </c>
      <c r="L67" s="84">
        <f t="shared" si="7"/>
        <v>0</v>
      </c>
      <c r="M67" s="85">
        <f t="shared" si="4"/>
        <v>0</v>
      </c>
      <c r="N67" s="86">
        <f t="shared" si="5"/>
        <v>0</v>
      </c>
    </row>
    <row r="68" spans="1:14" ht="20" thickBot="1" x14ac:dyDescent="0.25">
      <c r="A68" s="99">
        <v>40</v>
      </c>
      <c r="B68" s="100" t="str">
        <f>'CME SOSTEGNO'!B68</f>
        <v xml:space="preserve"> </v>
      </c>
      <c r="C68" s="100" t="str">
        <f>'CME SOSTEGNO'!C68</f>
        <v xml:space="preserve"> </v>
      </c>
      <c r="D68" s="100" t="str">
        <f>'CME SOSTEGNO'!D68</f>
        <v xml:space="preserve"> </v>
      </c>
      <c r="E68" s="100" t="str">
        <f>'CME SOSTEGNO'!E68</f>
        <v xml:space="preserve"> </v>
      </c>
      <c r="F68" s="100">
        <f>'CME SOSTEGNO'!F68</f>
        <v>0</v>
      </c>
      <c r="G68" s="100">
        <f>'CME SOSTEGNO'!G68</f>
        <v>0</v>
      </c>
      <c r="H68" s="101">
        <f>'CME SOSTEGNO'!J68</f>
        <v>0</v>
      </c>
      <c r="I68" s="23">
        <f t="shared" si="6"/>
        <v>0</v>
      </c>
      <c r="J68" s="4">
        <f>'CME SOSTEGNO'!H68</f>
        <v>0</v>
      </c>
      <c r="K68" s="4">
        <f>'CME SOSTEGNO'!I68</f>
        <v>0</v>
      </c>
      <c r="L68" s="84">
        <f t="shared" si="7"/>
        <v>0</v>
      </c>
      <c r="M68" s="102">
        <f t="shared" si="4"/>
        <v>0</v>
      </c>
      <c r="N68" s="103">
        <f t="shared" si="5"/>
        <v>0</v>
      </c>
    </row>
    <row r="69" spans="1:14" ht="20" thickBot="1" x14ac:dyDescent="0.3">
      <c r="A69" s="56"/>
      <c r="B69" s="92"/>
      <c r="C69" s="92"/>
      <c r="D69" s="92"/>
      <c r="E69" s="92"/>
      <c r="F69" s="92"/>
      <c r="G69" s="94" t="s">
        <v>44</v>
      </c>
      <c r="H69" s="95">
        <f>'CME SOSTEGNO'!J68</f>
        <v>0</v>
      </c>
      <c r="I69" s="95">
        <f>IF(SUM(I70+I32)&gt;200,ROUND(SUM(I70+I32),0),SUM(I70+I32))</f>
        <v>0</v>
      </c>
      <c r="J69" s="96"/>
      <c r="K69" s="96"/>
      <c r="L69" s="95">
        <f>IF(SUM(L70+L32)&gt;200,ROUND(SUM(L70+L32),0),SUM(L70+L32))</f>
        <v>0</v>
      </c>
      <c r="M69" s="97">
        <f>L69*$E$8</f>
        <v>0</v>
      </c>
      <c r="N69" s="98">
        <f>L69*$L$8</f>
        <v>0</v>
      </c>
    </row>
    <row r="70" spans="1:14" ht="23" thickBot="1" x14ac:dyDescent="0.25">
      <c r="A70" s="56"/>
      <c r="B70" s="57"/>
      <c r="C70" s="64"/>
      <c r="D70" s="64"/>
      <c r="E70" s="64"/>
      <c r="F70" s="65"/>
      <c r="G70" s="65"/>
      <c r="H70" s="65"/>
      <c r="I70" s="104">
        <f>SUM(I49:I68)</f>
        <v>0</v>
      </c>
      <c r="J70" s="65"/>
      <c r="K70" s="65"/>
      <c r="L70" s="104">
        <f>SUM(L49:L68)</f>
        <v>0</v>
      </c>
      <c r="M70" s="65"/>
      <c r="N70" s="65"/>
    </row>
    <row r="71" spans="1:14" ht="38" customHeight="1" thickBot="1" x14ac:dyDescent="0.25">
      <c r="A71" s="25"/>
      <c r="B71" s="57"/>
      <c r="C71" s="66" t="s">
        <v>23</v>
      </c>
      <c r="D71" s="24"/>
      <c r="E71" s="21"/>
      <c r="F71" s="57"/>
      <c r="H71" s="25"/>
      <c r="I71" s="25" t="s">
        <v>45</v>
      </c>
      <c r="J71" s="24"/>
      <c r="K71" s="18"/>
      <c r="L71" s="18"/>
      <c r="M71" s="20"/>
      <c r="N71" s="65"/>
    </row>
  </sheetData>
  <sheetProtection algorithmName="SHA-512" hashValue="5k3D9hoZ6pnn4VCvwKreCGMDglVqXPTeSWMGCXXqdFENrwvGLjjvqX4KWN9tm5tl2RehWV8b1XQgb1MHUIlLTg==" saltValue="XbZK3XWZwoZiNJCAPHepIQ==" spinCount="100000" sheet="1" objects="1" scenarios="1"/>
  <mergeCells count="12">
    <mergeCell ref="A47:N47"/>
    <mergeCell ref="A2:E2"/>
    <mergeCell ref="I2:K2"/>
    <mergeCell ref="B4:E4"/>
    <mergeCell ref="H4:K4"/>
    <mergeCell ref="B6:N6"/>
    <mergeCell ref="A10:N10"/>
    <mergeCell ref="A39:E39"/>
    <mergeCell ref="I39:K39"/>
    <mergeCell ref="B41:E41"/>
    <mergeCell ref="H41:K41"/>
    <mergeCell ref="B43:N43"/>
  </mergeCells>
  <conditionalFormatting sqref="I12:I31">
    <cfRule type="cellIs" dxfId="3" priority="2" operator="greaterThan">
      <formula>$H12</formula>
    </cfRule>
  </conditionalFormatting>
  <conditionalFormatting sqref="I49:I68">
    <cfRule type="cellIs" dxfId="2" priority="3" operator="greaterThan">
      <formula>$H49</formula>
    </cfRule>
  </conditionalFormatting>
  <conditionalFormatting sqref="L12:L31">
    <cfRule type="cellIs" dxfId="1" priority="1" operator="greaterThan">
      <formula>$I12</formula>
    </cfRule>
  </conditionalFormatting>
  <conditionalFormatting sqref="L49:L68">
    <cfRule type="cellIs" dxfId="0" priority="4" operator="greaterThan">
      <formula>$I49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24857-1C46-BB43-87F5-3BBA27B98853}">
  <dimension ref="A2:I9"/>
  <sheetViews>
    <sheetView workbookViewId="0">
      <selection sqref="A1:XFD1048576"/>
    </sheetView>
  </sheetViews>
  <sheetFormatPr baseColWidth="10" defaultColWidth="11.1640625" defaultRowHeight="16" x14ac:dyDescent="0.2"/>
  <sheetData>
    <row r="2" spans="1:9" x14ac:dyDescent="0.2">
      <c r="A2" s="131" t="s">
        <v>46</v>
      </c>
      <c r="B2" s="131"/>
      <c r="C2" s="131"/>
      <c r="D2" s="131"/>
      <c r="E2" s="131"/>
      <c r="F2" s="131"/>
      <c r="G2" s="131"/>
      <c r="H2" s="131"/>
      <c r="I2" s="131"/>
    </row>
    <row r="3" spans="1:9" x14ac:dyDescent="0.2">
      <c r="A3" s="131"/>
      <c r="B3" s="131"/>
      <c r="C3" s="131"/>
      <c r="D3" s="131"/>
      <c r="E3" s="131"/>
      <c r="F3" s="131"/>
      <c r="G3" s="131"/>
      <c r="H3" s="131"/>
      <c r="I3" s="131"/>
    </row>
    <row r="4" spans="1:9" x14ac:dyDescent="0.2">
      <c r="A4" s="131"/>
      <c r="B4" s="131"/>
      <c r="C4" s="131"/>
      <c r="D4" s="131"/>
      <c r="E4" s="131"/>
      <c r="F4" s="131"/>
      <c r="G4" s="131"/>
      <c r="H4" s="131"/>
      <c r="I4" s="131"/>
    </row>
    <row r="7" spans="1:9" x14ac:dyDescent="0.2">
      <c r="A7" s="131" t="s">
        <v>47</v>
      </c>
      <c r="B7" s="131"/>
      <c r="C7" s="131"/>
      <c r="D7" s="131"/>
      <c r="E7" s="131"/>
      <c r="F7" s="131"/>
      <c r="G7" s="131"/>
      <c r="H7" s="131"/>
      <c r="I7" s="131"/>
    </row>
    <row r="8" spans="1:9" x14ac:dyDescent="0.2">
      <c r="A8" s="131"/>
      <c r="B8" s="131"/>
      <c r="C8" s="131"/>
      <c r="D8" s="131"/>
      <c r="E8" s="131"/>
      <c r="F8" s="131"/>
      <c r="G8" s="131"/>
      <c r="H8" s="131"/>
      <c r="I8" s="131"/>
    </row>
    <row r="9" spans="1:9" x14ac:dyDescent="0.2">
      <c r="A9" s="131"/>
      <c r="B9" s="131"/>
      <c r="C9" s="131"/>
      <c r="D9" s="131"/>
      <c r="E9" s="131"/>
      <c r="F9" s="131"/>
      <c r="G9" s="131"/>
      <c r="H9" s="131"/>
      <c r="I9" s="131"/>
    </row>
  </sheetData>
  <mergeCells count="2">
    <mergeCell ref="A2:I4"/>
    <mergeCell ref="A7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CME SOSTEGNO</vt:lpstr>
      <vt:lpstr>CMC PAGAMENTO</vt:lpstr>
      <vt:lpstr>NOTE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Rebagliati Luigi</dc:creator>
  <cp:lastModifiedBy>Rebagliati Luigi</cp:lastModifiedBy>
  <dcterms:created xsi:type="dcterms:W3CDTF">2024-02-14T14:09:45Z</dcterms:created>
  <dcterms:modified xsi:type="dcterms:W3CDTF">2024-03-11T11:36:03Z</dcterms:modified>
</cp:coreProperties>
</file>